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4-25\"/>
    </mc:Choice>
  </mc:AlternateContent>
  <bookViews>
    <workbookView xWindow="0" yWindow="0" windowWidth="17970" windowHeight="11220" tabRatio="761" activeTab="4"/>
  </bookViews>
  <sheets>
    <sheet name="Описание" sheetId="6" r:id="rId1"/>
    <sheet name="1 ступень" sheetId="1" r:id="rId2"/>
    <sheet name="2 ступень" sheetId="3" r:id="rId3"/>
    <sheet name="3 ступень" sheetId="8" r:id="rId4"/>
    <sheet name="В целом" sheetId="5" r:id="rId5"/>
  </sheets>
  <calcPr calcId="152511"/>
</workbook>
</file>

<file path=xl/calcChain.xml><?xml version="1.0" encoding="utf-8"?>
<calcChain xmlns="http://schemas.openxmlformats.org/spreadsheetml/2006/main">
  <c r="AG7" i="8" l="1"/>
  <c r="AH7" i="8"/>
  <c r="AI7" i="8"/>
  <c r="AG8" i="8"/>
  <c r="AH8" i="8"/>
  <c r="AI8" i="8"/>
  <c r="AG9" i="8"/>
  <c r="AJ9" i="8" s="1"/>
  <c r="AH9" i="8"/>
  <c r="AI9" i="8"/>
  <c r="AL9" i="8"/>
  <c r="AG10" i="8"/>
  <c r="AJ10" i="8" s="1"/>
  <c r="AH10" i="8"/>
  <c r="AI10" i="8"/>
  <c r="AK10" i="8"/>
  <c r="AG11" i="8"/>
  <c r="AJ11" i="8" s="1"/>
  <c r="AH11" i="8"/>
  <c r="AI11" i="8"/>
  <c r="AG12" i="8"/>
  <c r="AH12" i="8"/>
  <c r="AI12" i="8"/>
  <c r="AG13" i="8"/>
  <c r="AJ13" i="8" s="1"/>
  <c r="AH13" i="8"/>
  <c r="AI13" i="8"/>
  <c r="AG14" i="8"/>
  <c r="AJ14" i="8" s="1"/>
  <c r="AH14" i="8"/>
  <c r="AI14" i="8"/>
  <c r="AG15" i="8"/>
  <c r="AH15" i="8"/>
  <c r="AI15" i="8"/>
  <c r="AG16" i="8"/>
  <c r="AJ16" i="8" s="1"/>
  <c r="AH16" i="8"/>
  <c r="AI16" i="8"/>
  <c r="AG17" i="8"/>
  <c r="AH17" i="8"/>
  <c r="AI17" i="8"/>
  <c r="AG18" i="8"/>
  <c r="AH18" i="8"/>
  <c r="AI18" i="8"/>
  <c r="AG19" i="8"/>
  <c r="AH19" i="8"/>
  <c r="AI19" i="8"/>
  <c r="AG20" i="8"/>
  <c r="AH20" i="8"/>
  <c r="AI20" i="8"/>
  <c r="AG21" i="8"/>
  <c r="AH21" i="8"/>
  <c r="AI21" i="8"/>
  <c r="AG22" i="8"/>
  <c r="AH22" i="8"/>
  <c r="AI22" i="8"/>
  <c r="AG23" i="8"/>
  <c r="AJ23" i="8" s="1"/>
  <c r="AH23" i="8"/>
  <c r="AI23" i="8"/>
  <c r="AG24" i="8"/>
  <c r="AH24" i="8"/>
  <c r="AI24" i="8"/>
  <c r="AG25" i="8"/>
  <c r="AH25" i="8"/>
  <c r="AI25" i="8"/>
  <c r="AG26" i="8"/>
  <c r="AH26" i="8"/>
  <c r="AI26" i="8"/>
  <c r="AG27" i="8"/>
  <c r="AH27" i="8"/>
  <c r="AI27" i="8"/>
  <c r="AG28" i="8"/>
  <c r="AH28" i="8"/>
  <c r="AI28" i="8"/>
  <c r="AG29" i="8"/>
  <c r="AH29" i="8"/>
  <c r="AI29" i="8"/>
  <c r="AG30" i="8"/>
  <c r="AJ30" i="8" s="1"/>
  <c r="AH30" i="8"/>
  <c r="AI30" i="8"/>
  <c r="AG31" i="8"/>
  <c r="AJ31" i="8" s="1"/>
  <c r="AH31" i="8"/>
  <c r="AI31" i="8"/>
  <c r="AI6" i="8"/>
  <c r="AH6" i="8"/>
  <c r="AG6" i="8"/>
  <c r="F31" i="5"/>
  <c r="I22" i="8"/>
  <c r="J22" i="8"/>
  <c r="K22" i="8"/>
  <c r="L22" i="8"/>
  <c r="M22" i="8"/>
  <c r="N22" i="8"/>
  <c r="O22" i="8"/>
  <c r="V22" i="8"/>
  <c r="W22" i="8"/>
  <c r="AA22" i="8" s="1"/>
  <c r="X22" i="8"/>
  <c r="Y22" i="8"/>
  <c r="Z22" i="8" s="1"/>
  <c r="AB22" i="8"/>
  <c r="I23" i="8"/>
  <c r="J23" i="8"/>
  <c r="K23" i="8"/>
  <c r="L23" i="8"/>
  <c r="M23" i="8"/>
  <c r="N23" i="8"/>
  <c r="O23" i="8"/>
  <c r="V23" i="8"/>
  <c r="W23" i="8"/>
  <c r="X23" i="8"/>
  <c r="Y23" i="8"/>
  <c r="Z23" i="8"/>
  <c r="AA23" i="8"/>
  <c r="AB23" i="8"/>
  <c r="U32" i="8"/>
  <c r="T32" i="8"/>
  <c r="S32" i="8"/>
  <c r="R32" i="8"/>
  <c r="Q32" i="8"/>
  <c r="P32" i="8"/>
  <c r="H32" i="8"/>
  <c r="G32" i="8"/>
  <c r="F32" i="8"/>
  <c r="E32" i="8"/>
  <c r="D32" i="8"/>
  <c r="C32" i="8"/>
  <c r="AB31" i="8"/>
  <c r="AA31" i="8"/>
  <c r="Z31" i="8"/>
  <c r="Y31" i="8"/>
  <c r="X31" i="8"/>
  <c r="W31" i="8"/>
  <c r="V31" i="8"/>
  <c r="O31" i="8"/>
  <c r="N31" i="8"/>
  <c r="M31" i="8"/>
  <c r="L31" i="8"/>
  <c r="K31" i="8"/>
  <c r="J31" i="8"/>
  <c r="I31" i="8"/>
  <c r="AB30" i="8"/>
  <c r="AA30" i="8"/>
  <c r="Z30" i="8"/>
  <c r="Y30" i="8"/>
  <c r="X30" i="8"/>
  <c r="W30" i="8"/>
  <c r="V30" i="8"/>
  <c r="O30" i="8"/>
  <c r="N30" i="8"/>
  <c r="M30" i="8"/>
  <c r="L30" i="8"/>
  <c r="K30" i="8"/>
  <c r="J30" i="8"/>
  <c r="I30" i="8"/>
  <c r="Y29" i="8"/>
  <c r="Z29" i="8" s="1"/>
  <c r="X29" i="8"/>
  <c r="AB29" i="8" s="1"/>
  <c r="W29" i="8"/>
  <c r="AA29" i="8" s="1"/>
  <c r="V29" i="8"/>
  <c r="L29" i="8"/>
  <c r="K29" i="8"/>
  <c r="O29" i="8" s="1"/>
  <c r="J29" i="8"/>
  <c r="AC29" i="8" s="1"/>
  <c r="I29" i="8"/>
  <c r="Y28" i="8"/>
  <c r="Z28" i="8" s="1"/>
  <c r="X28" i="8"/>
  <c r="AB28" i="8" s="1"/>
  <c r="W28" i="8"/>
  <c r="AA28" i="8" s="1"/>
  <c r="V28" i="8"/>
  <c r="L28" i="8"/>
  <c r="K28" i="8"/>
  <c r="O28" i="8" s="1"/>
  <c r="J28" i="8"/>
  <c r="AC28" i="8" s="1"/>
  <c r="I28" i="8"/>
  <c r="AF28" i="8" s="1"/>
  <c r="Y27" i="8"/>
  <c r="Z27" i="8" s="1"/>
  <c r="X27" i="8"/>
  <c r="AB27" i="8" s="1"/>
  <c r="W27" i="8"/>
  <c r="AA27" i="8" s="1"/>
  <c r="V27" i="8"/>
  <c r="L27" i="8"/>
  <c r="K27" i="8"/>
  <c r="O27" i="8" s="1"/>
  <c r="J27" i="8"/>
  <c r="I27" i="8"/>
  <c r="Y26" i="8"/>
  <c r="Z26" i="8" s="1"/>
  <c r="X26" i="8"/>
  <c r="AB26" i="8" s="1"/>
  <c r="W26" i="8"/>
  <c r="AA26" i="8" s="1"/>
  <c r="V26" i="8"/>
  <c r="L26" i="8"/>
  <c r="K26" i="8"/>
  <c r="O26" i="8" s="1"/>
  <c r="J26" i="8"/>
  <c r="AC26" i="8" s="1"/>
  <c r="I26" i="8"/>
  <c r="AF26" i="8" s="1"/>
  <c r="Y25" i="8"/>
  <c r="Z25" i="8" s="1"/>
  <c r="X25" i="8"/>
  <c r="AB25" i="8" s="1"/>
  <c r="W25" i="8"/>
  <c r="AA25" i="8" s="1"/>
  <c r="V25" i="8"/>
  <c r="L25" i="8"/>
  <c r="K25" i="8"/>
  <c r="O25" i="8" s="1"/>
  <c r="J25" i="8"/>
  <c r="I25" i="8"/>
  <c r="Y24" i="8"/>
  <c r="Z24" i="8" s="1"/>
  <c r="X24" i="8"/>
  <c r="AB24" i="8" s="1"/>
  <c r="W24" i="8"/>
  <c r="AA24" i="8" s="1"/>
  <c r="V24" i="8"/>
  <c r="L24" i="8"/>
  <c r="K24" i="8"/>
  <c r="O24" i="8" s="1"/>
  <c r="J24" i="8"/>
  <c r="AC24" i="8" s="1"/>
  <c r="I24" i="8"/>
  <c r="AF24" i="8" s="1"/>
  <c r="Y21" i="8"/>
  <c r="Z21" i="8" s="1"/>
  <c r="X21" i="8"/>
  <c r="AB21" i="8" s="1"/>
  <c r="W21" i="8"/>
  <c r="AA21" i="8" s="1"/>
  <c r="V21" i="8"/>
  <c r="L21" i="8"/>
  <c r="K21" i="8"/>
  <c r="O21" i="8" s="1"/>
  <c r="J21" i="8"/>
  <c r="AC21" i="8" s="1"/>
  <c r="I21" i="8"/>
  <c r="AF21" i="8" s="1"/>
  <c r="Y20" i="8"/>
  <c r="Z20" i="8" s="1"/>
  <c r="X20" i="8"/>
  <c r="AB20" i="8" s="1"/>
  <c r="W20" i="8"/>
  <c r="AA20" i="8" s="1"/>
  <c r="V20" i="8"/>
  <c r="L20" i="8"/>
  <c r="M20" i="8" s="1"/>
  <c r="K20" i="8"/>
  <c r="AD20" i="8" s="1"/>
  <c r="J20" i="8"/>
  <c r="AC20" i="8" s="1"/>
  <c r="I20" i="8"/>
  <c r="AF20" i="8" s="1"/>
  <c r="Y19" i="8"/>
  <c r="Z19" i="8" s="1"/>
  <c r="X19" i="8"/>
  <c r="AB19" i="8" s="1"/>
  <c r="W19" i="8"/>
  <c r="AA19" i="8" s="1"/>
  <c r="V19" i="8"/>
  <c r="L19" i="8"/>
  <c r="M19" i="8" s="1"/>
  <c r="K19" i="8"/>
  <c r="O19" i="8" s="1"/>
  <c r="J19" i="8"/>
  <c r="N19" i="8" s="1"/>
  <c r="I19" i="8"/>
  <c r="AF19" i="8" s="1"/>
  <c r="Y18" i="8"/>
  <c r="Z18" i="8" s="1"/>
  <c r="X18" i="8"/>
  <c r="AB18" i="8" s="1"/>
  <c r="W18" i="8"/>
  <c r="AA18" i="8" s="1"/>
  <c r="V18" i="8"/>
  <c r="L18" i="8"/>
  <c r="M18" i="8" s="1"/>
  <c r="K18" i="8"/>
  <c r="O18" i="8" s="1"/>
  <c r="J18" i="8"/>
  <c r="N18" i="8" s="1"/>
  <c r="I18" i="8"/>
  <c r="AF18" i="8" s="1"/>
  <c r="Y17" i="8"/>
  <c r="Z17" i="8" s="1"/>
  <c r="X17" i="8"/>
  <c r="AB17" i="8" s="1"/>
  <c r="W17" i="8"/>
  <c r="AA17" i="8" s="1"/>
  <c r="V17" i="8"/>
  <c r="L17" i="8"/>
  <c r="M17" i="8" s="1"/>
  <c r="K17" i="8"/>
  <c r="O17" i="8" s="1"/>
  <c r="J17" i="8"/>
  <c r="N17" i="8" s="1"/>
  <c r="I17" i="8"/>
  <c r="AF17" i="8" s="1"/>
  <c r="AB16" i="8"/>
  <c r="AA16" i="8"/>
  <c r="Z16" i="8"/>
  <c r="Y16" i="8"/>
  <c r="X16" i="8"/>
  <c r="W16" i="8"/>
  <c r="V16" i="8"/>
  <c r="L16" i="8"/>
  <c r="M16" i="8" s="1"/>
  <c r="K16" i="8"/>
  <c r="O16" i="8" s="1"/>
  <c r="J16" i="8"/>
  <c r="N16" i="8" s="1"/>
  <c r="I16" i="8"/>
  <c r="Y15" i="8"/>
  <c r="Z15" i="8" s="1"/>
  <c r="X15" i="8"/>
  <c r="AB15" i="8" s="1"/>
  <c r="W15" i="8"/>
  <c r="AA15" i="8" s="1"/>
  <c r="V15" i="8"/>
  <c r="L15" i="8"/>
  <c r="M15" i="8" s="1"/>
  <c r="K15" i="8"/>
  <c r="O15" i="8" s="1"/>
  <c r="J15" i="8"/>
  <c r="N15" i="8" s="1"/>
  <c r="I15" i="8"/>
  <c r="AB14" i="8"/>
  <c r="AA14" i="8"/>
  <c r="Z14" i="8"/>
  <c r="Y14" i="8"/>
  <c r="X14" i="8"/>
  <c r="W14" i="8"/>
  <c r="V14" i="8"/>
  <c r="O14" i="8"/>
  <c r="N14" i="8"/>
  <c r="L14" i="8"/>
  <c r="K14" i="8"/>
  <c r="AD14" i="8" s="1"/>
  <c r="J14" i="8"/>
  <c r="AC14" i="8" s="1"/>
  <c r="I14" i="8"/>
  <c r="AF14" i="8" s="1"/>
  <c r="AB13" i="8"/>
  <c r="AA13" i="8"/>
  <c r="Z13" i="8"/>
  <c r="Y13" i="8"/>
  <c r="X13" i="8"/>
  <c r="W13" i="8"/>
  <c r="V13" i="8"/>
  <c r="O13" i="8"/>
  <c r="N13" i="8"/>
  <c r="M13" i="8"/>
  <c r="L13" i="8"/>
  <c r="K13" i="8"/>
  <c r="J13" i="8"/>
  <c r="I13" i="8"/>
  <c r="Y12" i="8"/>
  <c r="Z12" i="8" s="1"/>
  <c r="X12" i="8"/>
  <c r="AB12" i="8" s="1"/>
  <c r="W12" i="8"/>
  <c r="AA12" i="8" s="1"/>
  <c r="V12" i="8"/>
  <c r="L12" i="8"/>
  <c r="M12" i="8" s="1"/>
  <c r="K12" i="8"/>
  <c r="O12" i="8" s="1"/>
  <c r="J12" i="8"/>
  <c r="N12" i="8" s="1"/>
  <c r="I12" i="8"/>
  <c r="AF12" i="8" s="1"/>
  <c r="AB11" i="8"/>
  <c r="AA11" i="8"/>
  <c r="Z11" i="8"/>
  <c r="Y11" i="8"/>
  <c r="X11" i="8"/>
  <c r="W11" i="8"/>
  <c r="V11" i="8"/>
  <c r="O11" i="8"/>
  <c r="N11" i="8"/>
  <c r="M11" i="8"/>
  <c r="L11" i="8"/>
  <c r="K11" i="8"/>
  <c r="J11" i="8"/>
  <c r="I11" i="8"/>
  <c r="AB10" i="8"/>
  <c r="AA10" i="8"/>
  <c r="Z10" i="8"/>
  <c r="Y10" i="8"/>
  <c r="X10" i="8"/>
  <c r="W10" i="8"/>
  <c r="V10" i="8"/>
  <c r="O10" i="8"/>
  <c r="N10" i="8"/>
  <c r="M10" i="8"/>
  <c r="L10" i="8"/>
  <c r="K10" i="8"/>
  <c r="J10" i="8"/>
  <c r="I10" i="8"/>
  <c r="Y9" i="8"/>
  <c r="Z9" i="8" s="1"/>
  <c r="X9" i="8"/>
  <c r="AB9" i="8" s="1"/>
  <c r="W9" i="8"/>
  <c r="AA9" i="8" s="1"/>
  <c r="V9" i="8"/>
  <c r="L9" i="8"/>
  <c r="M9" i="8" s="1"/>
  <c r="K9" i="8"/>
  <c r="O9" i="8" s="1"/>
  <c r="J9" i="8"/>
  <c r="N9" i="8" s="1"/>
  <c r="I9" i="8"/>
  <c r="Y8" i="8"/>
  <c r="Z8" i="8" s="1"/>
  <c r="X8" i="8"/>
  <c r="AB8" i="8" s="1"/>
  <c r="W8" i="8"/>
  <c r="AA8" i="8" s="1"/>
  <c r="V8" i="8"/>
  <c r="L8" i="8"/>
  <c r="M8" i="8" s="1"/>
  <c r="K8" i="8"/>
  <c r="O8" i="8" s="1"/>
  <c r="J8" i="8"/>
  <c r="N8" i="8" s="1"/>
  <c r="I8" i="8"/>
  <c r="AF8" i="8" s="1"/>
  <c r="Y7" i="8"/>
  <c r="Z7" i="8" s="1"/>
  <c r="X7" i="8"/>
  <c r="AB7" i="8" s="1"/>
  <c r="W7" i="8"/>
  <c r="AA7" i="8" s="1"/>
  <c r="V7" i="8"/>
  <c r="L7" i="8"/>
  <c r="M7" i="8" s="1"/>
  <c r="K7" i="8"/>
  <c r="O7" i="8" s="1"/>
  <c r="J7" i="8"/>
  <c r="N7" i="8" s="1"/>
  <c r="I7" i="8"/>
  <c r="Y6" i="8"/>
  <c r="Z6" i="8" s="1"/>
  <c r="X6" i="8"/>
  <c r="W6" i="8"/>
  <c r="AA6" i="8" s="1"/>
  <c r="V6" i="8"/>
  <c r="L6" i="8"/>
  <c r="M6" i="8" s="1"/>
  <c r="K6" i="8"/>
  <c r="J6" i="8"/>
  <c r="AC6" i="8" s="1"/>
  <c r="I6" i="8"/>
  <c r="BH40" i="3"/>
  <c r="BG40" i="3"/>
  <c r="BF40" i="3"/>
  <c r="BE40" i="3"/>
  <c r="BD40" i="3"/>
  <c r="BC40" i="3"/>
  <c r="AU40" i="3"/>
  <c r="AT40" i="3"/>
  <c r="AS40" i="3"/>
  <c r="AR40" i="3"/>
  <c r="AQ40" i="3"/>
  <c r="AP40" i="3"/>
  <c r="AH40" i="3"/>
  <c r="AG40" i="3"/>
  <c r="AF40" i="3"/>
  <c r="AE40" i="3"/>
  <c r="AD40" i="3"/>
  <c r="AC40" i="3"/>
  <c r="U40" i="3"/>
  <c r="T40" i="3"/>
  <c r="S40" i="3"/>
  <c r="R40" i="3"/>
  <c r="Q40" i="3"/>
  <c r="P40" i="3"/>
  <c r="H40" i="3"/>
  <c r="G40" i="3"/>
  <c r="F40" i="3"/>
  <c r="E40" i="3"/>
  <c r="D40" i="3"/>
  <c r="C40" i="3"/>
  <c r="BT7" i="3"/>
  <c r="BU7" i="3"/>
  <c r="BV7" i="3"/>
  <c r="BT8" i="3"/>
  <c r="BU8" i="3"/>
  <c r="BV8" i="3"/>
  <c r="BT9" i="3"/>
  <c r="BU9" i="3"/>
  <c r="BV9" i="3"/>
  <c r="BT10" i="3"/>
  <c r="BW10" i="3" s="1"/>
  <c r="BU10" i="3"/>
  <c r="BV10" i="3"/>
  <c r="BT11" i="3"/>
  <c r="BW11" i="3" s="1"/>
  <c r="BU11" i="3"/>
  <c r="BV11" i="3"/>
  <c r="BT12" i="3"/>
  <c r="BU12" i="3"/>
  <c r="BV12" i="3"/>
  <c r="BT13" i="3"/>
  <c r="BU13" i="3"/>
  <c r="BV13" i="3"/>
  <c r="BT14" i="3"/>
  <c r="BU14" i="3"/>
  <c r="BV14" i="3"/>
  <c r="BT15" i="3"/>
  <c r="BU15" i="3"/>
  <c r="BV15" i="3"/>
  <c r="BT16" i="3"/>
  <c r="BW16" i="3" s="1"/>
  <c r="BU16" i="3"/>
  <c r="BV16" i="3"/>
  <c r="BT17" i="3"/>
  <c r="BU17" i="3"/>
  <c r="BV17" i="3"/>
  <c r="BT18" i="3"/>
  <c r="BU18" i="3"/>
  <c r="BV18" i="3"/>
  <c r="BT19" i="3"/>
  <c r="BU19" i="3"/>
  <c r="BV19" i="3"/>
  <c r="BT20" i="3"/>
  <c r="BW20" i="3" s="1"/>
  <c r="BU20" i="3"/>
  <c r="BV20" i="3"/>
  <c r="BT21" i="3"/>
  <c r="BU21" i="3"/>
  <c r="BV21" i="3"/>
  <c r="BT22" i="3"/>
  <c r="G17" i="5" s="1"/>
  <c r="BU22" i="3"/>
  <c r="H17" i="5" s="1"/>
  <c r="BV22" i="3"/>
  <c r="I17" i="5" s="1"/>
  <c r="BT23" i="3"/>
  <c r="G18" i="5" s="1"/>
  <c r="BU23" i="3"/>
  <c r="H18" i="5" s="1"/>
  <c r="BV23" i="3"/>
  <c r="I18" i="5" s="1"/>
  <c r="BT24" i="3"/>
  <c r="BU24" i="3"/>
  <c r="BV24" i="3"/>
  <c r="BT25" i="3"/>
  <c r="BU25" i="3"/>
  <c r="BV25" i="3"/>
  <c r="BT26" i="3"/>
  <c r="BU26" i="3"/>
  <c r="BV26" i="3"/>
  <c r="BT27" i="3"/>
  <c r="BU27" i="3"/>
  <c r="BV27" i="3"/>
  <c r="BT28" i="3"/>
  <c r="BU28" i="3"/>
  <c r="BV28" i="3"/>
  <c r="BT29" i="3"/>
  <c r="BU29" i="3"/>
  <c r="BV29" i="3"/>
  <c r="BT30" i="3"/>
  <c r="BU30" i="3"/>
  <c r="BV30" i="3"/>
  <c r="BT31" i="3"/>
  <c r="BU31" i="3"/>
  <c r="BV31" i="3"/>
  <c r="BT32" i="3"/>
  <c r="BU32" i="3"/>
  <c r="BV32" i="3"/>
  <c r="BT33" i="3"/>
  <c r="BU33" i="3"/>
  <c r="BV33" i="3"/>
  <c r="BT34" i="3"/>
  <c r="BU34" i="3"/>
  <c r="BV34" i="3"/>
  <c r="BT35" i="3"/>
  <c r="BW35" i="3" s="1"/>
  <c r="BU35" i="3"/>
  <c r="BV35" i="3"/>
  <c r="BT36" i="3"/>
  <c r="BW36" i="3" s="1"/>
  <c r="BU36" i="3"/>
  <c r="BV36" i="3"/>
  <c r="BT37" i="3"/>
  <c r="BW37" i="3" s="1"/>
  <c r="BU37" i="3"/>
  <c r="BV37" i="3"/>
  <c r="BT38" i="3"/>
  <c r="BU38" i="3"/>
  <c r="BV38" i="3"/>
  <c r="BT39" i="3"/>
  <c r="BU39" i="3"/>
  <c r="BV39" i="3"/>
  <c r="BV6" i="3"/>
  <c r="BU6" i="3"/>
  <c r="BT6" i="3"/>
  <c r="BI7" i="3"/>
  <c r="BJ7" i="3"/>
  <c r="BN7" i="3" s="1"/>
  <c r="BK7" i="3"/>
  <c r="BO7" i="3" s="1"/>
  <c r="BL7" i="3"/>
  <c r="BM7" i="3" s="1"/>
  <c r="BI8" i="3"/>
  <c r="BJ8" i="3"/>
  <c r="BN8" i="3" s="1"/>
  <c r="BK8" i="3"/>
  <c r="BL8" i="3"/>
  <c r="BM8" i="3" s="1"/>
  <c r="BO8" i="3"/>
  <c r="BI9" i="3"/>
  <c r="BJ9" i="3"/>
  <c r="BN9" i="3" s="1"/>
  <c r="BK9" i="3"/>
  <c r="BL9" i="3"/>
  <c r="BM9" i="3" s="1"/>
  <c r="BO9" i="3"/>
  <c r="BI10" i="3"/>
  <c r="BJ10" i="3"/>
  <c r="BK10" i="3"/>
  <c r="BL10" i="3"/>
  <c r="BM10" i="3"/>
  <c r="BN10" i="3"/>
  <c r="BO10" i="3"/>
  <c r="BI11" i="3"/>
  <c r="BJ11" i="3"/>
  <c r="BK11" i="3"/>
  <c r="BL11" i="3"/>
  <c r="BM11" i="3"/>
  <c r="BN11" i="3"/>
  <c r="BO11" i="3"/>
  <c r="BI12" i="3"/>
  <c r="BJ12" i="3"/>
  <c r="BN12" i="3" s="1"/>
  <c r="BK12" i="3"/>
  <c r="BO12" i="3" s="1"/>
  <c r="BL12" i="3"/>
  <c r="BM12" i="3" s="1"/>
  <c r="BI13" i="3"/>
  <c r="BJ13" i="3"/>
  <c r="BN13" i="3" s="1"/>
  <c r="BK13" i="3"/>
  <c r="BL13" i="3"/>
  <c r="BM13" i="3" s="1"/>
  <c r="BO13" i="3"/>
  <c r="BI14" i="3"/>
  <c r="BJ14" i="3"/>
  <c r="BN14" i="3" s="1"/>
  <c r="BK14" i="3"/>
  <c r="BL14" i="3"/>
  <c r="BM14" i="3" s="1"/>
  <c r="BO14" i="3"/>
  <c r="BI15" i="3"/>
  <c r="BJ15" i="3"/>
  <c r="BN15" i="3" s="1"/>
  <c r="BK15" i="3"/>
  <c r="BL15" i="3"/>
  <c r="BM15" i="3" s="1"/>
  <c r="BO15" i="3"/>
  <c r="BI16" i="3"/>
  <c r="BJ16" i="3"/>
  <c r="BK16" i="3"/>
  <c r="BL16" i="3"/>
  <c r="BM16" i="3"/>
  <c r="BN16" i="3"/>
  <c r="BO16" i="3"/>
  <c r="BI17" i="3"/>
  <c r="BJ17" i="3"/>
  <c r="BN17" i="3" s="1"/>
  <c r="BK17" i="3"/>
  <c r="BO17" i="3" s="1"/>
  <c r="BL17" i="3"/>
  <c r="BM17" i="3" s="1"/>
  <c r="BI18" i="3"/>
  <c r="BJ18" i="3"/>
  <c r="BN18" i="3" s="1"/>
  <c r="BK18" i="3"/>
  <c r="BL18" i="3"/>
  <c r="BM18" i="3" s="1"/>
  <c r="BO18" i="3"/>
  <c r="BI19" i="3"/>
  <c r="BJ19" i="3"/>
  <c r="BN19" i="3" s="1"/>
  <c r="BK19" i="3"/>
  <c r="BL19" i="3"/>
  <c r="BM19" i="3" s="1"/>
  <c r="BO19" i="3"/>
  <c r="BI20" i="3"/>
  <c r="BJ20" i="3"/>
  <c r="BK20" i="3"/>
  <c r="BL20" i="3"/>
  <c r="BM20" i="3"/>
  <c r="BN20" i="3"/>
  <c r="BO20" i="3"/>
  <c r="BI21" i="3"/>
  <c r="BJ21" i="3"/>
  <c r="BK21" i="3"/>
  <c r="BO21" i="3" s="1"/>
  <c r="BL21" i="3"/>
  <c r="BM21" i="3" s="1"/>
  <c r="BN21" i="3"/>
  <c r="BI22" i="3"/>
  <c r="BJ22" i="3"/>
  <c r="BN22" i="3" s="1"/>
  <c r="BK22" i="3"/>
  <c r="BL22" i="3"/>
  <c r="BM22" i="3" s="1"/>
  <c r="BO22" i="3"/>
  <c r="BI23" i="3"/>
  <c r="BJ23" i="3"/>
  <c r="BN23" i="3" s="1"/>
  <c r="BK23" i="3"/>
  <c r="BL23" i="3"/>
  <c r="BM23" i="3" s="1"/>
  <c r="BO23" i="3"/>
  <c r="BI24" i="3"/>
  <c r="BJ24" i="3"/>
  <c r="BN24" i="3" s="1"/>
  <c r="BK24" i="3"/>
  <c r="BO24" i="3" s="1"/>
  <c r="BL24" i="3"/>
  <c r="BM24" i="3" s="1"/>
  <c r="BI25" i="3"/>
  <c r="BJ25" i="3"/>
  <c r="BN25" i="3" s="1"/>
  <c r="BK25" i="3"/>
  <c r="BL25" i="3"/>
  <c r="BM25" i="3" s="1"/>
  <c r="BO25" i="3"/>
  <c r="BI26" i="3"/>
  <c r="BJ26" i="3"/>
  <c r="BK26" i="3"/>
  <c r="BO26" i="3" s="1"/>
  <c r="BL26" i="3"/>
  <c r="BM26" i="3" s="1"/>
  <c r="BN26" i="3"/>
  <c r="BI27" i="3"/>
  <c r="BJ27" i="3"/>
  <c r="BK27" i="3"/>
  <c r="BL27" i="3"/>
  <c r="BM27" i="3"/>
  <c r="BN27" i="3"/>
  <c r="BO27" i="3"/>
  <c r="BI28" i="3"/>
  <c r="BJ28" i="3"/>
  <c r="BK28" i="3"/>
  <c r="BL28" i="3"/>
  <c r="BM28" i="3" s="1"/>
  <c r="BN28" i="3"/>
  <c r="BO28" i="3"/>
  <c r="BI29" i="3"/>
  <c r="BJ29" i="3"/>
  <c r="BK29" i="3"/>
  <c r="BL29" i="3"/>
  <c r="BM29" i="3"/>
  <c r="BN29" i="3"/>
  <c r="BO29" i="3"/>
  <c r="BI30" i="3"/>
  <c r="BJ30" i="3"/>
  <c r="BN30" i="3" s="1"/>
  <c r="BK30" i="3"/>
  <c r="BL30" i="3"/>
  <c r="BM30" i="3" s="1"/>
  <c r="BO30" i="3"/>
  <c r="BI31" i="3"/>
  <c r="BJ31" i="3"/>
  <c r="BN31" i="3" s="1"/>
  <c r="BK31" i="3"/>
  <c r="BL31" i="3"/>
  <c r="BM31" i="3" s="1"/>
  <c r="BO31" i="3"/>
  <c r="BI32" i="3"/>
  <c r="BJ32" i="3"/>
  <c r="BK32" i="3"/>
  <c r="BO32" i="3" s="1"/>
  <c r="BL32" i="3"/>
  <c r="BM32" i="3" s="1"/>
  <c r="BN32" i="3"/>
  <c r="BI33" i="3"/>
  <c r="BJ33" i="3"/>
  <c r="BK33" i="3"/>
  <c r="BL33" i="3"/>
  <c r="BM33" i="3"/>
  <c r="BN33" i="3"/>
  <c r="BO33" i="3"/>
  <c r="BI34" i="3"/>
  <c r="BJ34" i="3"/>
  <c r="BK34" i="3"/>
  <c r="BL34" i="3"/>
  <c r="BM34" i="3"/>
  <c r="BN34" i="3"/>
  <c r="BO34" i="3"/>
  <c r="BI35" i="3"/>
  <c r="BJ35" i="3"/>
  <c r="BK35" i="3"/>
  <c r="BL35" i="3"/>
  <c r="BM35" i="3"/>
  <c r="BN35" i="3"/>
  <c r="BO35" i="3"/>
  <c r="BI36" i="3"/>
  <c r="BJ36" i="3"/>
  <c r="BK36" i="3"/>
  <c r="BL36" i="3"/>
  <c r="BM36" i="3"/>
  <c r="BN36" i="3"/>
  <c r="BO36" i="3"/>
  <c r="BI37" i="3"/>
  <c r="BJ37" i="3"/>
  <c r="BK37" i="3"/>
  <c r="BL37" i="3"/>
  <c r="BM37" i="3"/>
  <c r="BN37" i="3"/>
  <c r="BO37" i="3"/>
  <c r="BI38" i="3"/>
  <c r="BJ38" i="3"/>
  <c r="BK38" i="3"/>
  <c r="BL38" i="3"/>
  <c r="BM38" i="3" s="1"/>
  <c r="BN38" i="3"/>
  <c r="BO38" i="3"/>
  <c r="BI39" i="3"/>
  <c r="BJ39" i="3"/>
  <c r="BK39" i="3"/>
  <c r="BL39" i="3"/>
  <c r="BM39" i="3"/>
  <c r="BN39" i="3"/>
  <c r="BO39" i="3"/>
  <c r="BL6" i="3"/>
  <c r="BM6" i="3" s="1"/>
  <c r="BK6" i="3"/>
  <c r="BJ6" i="3"/>
  <c r="BI6" i="3"/>
  <c r="AV7" i="3"/>
  <c r="AW7" i="3"/>
  <c r="AX7" i="3"/>
  <c r="AY7" i="3"/>
  <c r="AZ7" i="3" s="1"/>
  <c r="BA7" i="3"/>
  <c r="BB7" i="3"/>
  <c r="AV8" i="3"/>
  <c r="AW8" i="3"/>
  <c r="BA8" i="3" s="1"/>
  <c r="AX8" i="3"/>
  <c r="AY8" i="3"/>
  <c r="AZ8" i="3" s="1"/>
  <c r="BB8" i="3"/>
  <c r="AV9" i="3"/>
  <c r="AW9" i="3"/>
  <c r="BA9" i="3" s="1"/>
  <c r="AX9" i="3"/>
  <c r="AY9" i="3"/>
  <c r="AZ9" i="3" s="1"/>
  <c r="BB9" i="3"/>
  <c r="AV10" i="3"/>
  <c r="AW10" i="3"/>
  <c r="AX10" i="3"/>
  <c r="AY10" i="3"/>
  <c r="AZ10" i="3"/>
  <c r="BA10" i="3"/>
  <c r="BB10" i="3"/>
  <c r="AV11" i="3"/>
  <c r="AW11" i="3"/>
  <c r="AX11" i="3"/>
  <c r="AY11" i="3"/>
  <c r="AZ11" i="3"/>
  <c r="BA11" i="3"/>
  <c r="BB11" i="3"/>
  <c r="AV12" i="3"/>
  <c r="AW12" i="3"/>
  <c r="BA12" i="3" s="1"/>
  <c r="AX12" i="3"/>
  <c r="AY12" i="3"/>
  <c r="AZ12" i="3" s="1"/>
  <c r="BB12" i="3"/>
  <c r="AV13" i="3"/>
  <c r="AW13" i="3"/>
  <c r="AX13" i="3"/>
  <c r="AY13" i="3"/>
  <c r="AZ13" i="3"/>
  <c r="BA13" i="3"/>
  <c r="BB13" i="3"/>
  <c r="AV14" i="3"/>
  <c r="AW14" i="3"/>
  <c r="AX14" i="3"/>
  <c r="AY14" i="3"/>
  <c r="AZ14" i="3"/>
  <c r="BA14" i="3"/>
  <c r="BB14" i="3"/>
  <c r="AV15" i="3"/>
  <c r="AW15" i="3"/>
  <c r="BA15" i="3" s="1"/>
  <c r="AX15" i="3"/>
  <c r="AY15" i="3"/>
  <c r="AZ15" i="3" s="1"/>
  <c r="BB15" i="3"/>
  <c r="AV16" i="3"/>
  <c r="AW16" i="3"/>
  <c r="AX16" i="3"/>
  <c r="AY16" i="3"/>
  <c r="AZ16" i="3"/>
  <c r="BA16" i="3"/>
  <c r="BB16" i="3"/>
  <c r="AV17" i="3"/>
  <c r="AW17" i="3"/>
  <c r="AX17" i="3"/>
  <c r="AY17" i="3"/>
  <c r="AZ17" i="3" s="1"/>
  <c r="BA17" i="3"/>
  <c r="BB17" i="3"/>
  <c r="AV18" i="3"/>
  <c r="AW18" i="3"/>
  <c r="BA18" i="3" s="1"/>
  <c r="AX18" i="3"/>
  <c r="AY18" i="3"/>
  <c r="AZ18" i="3" s="1"/>
  <c r="BB18" i="3"/>
  <c r="AV19" i="3"/>
  <c r="AW19" i="3"/>
  <c r="AX19" i="3"/>
  <c r="BB19" i="3" s="1"/>
  <c r="AY19" i="3"/>
  <c r="AZ19" i="3" s="1"/>
  <c r="BA19" i="3"/>
  <c r="AV20" i="3"/>
  <c r="AW20" i="3"/>
  <c r="AX20" i="3"/>
  <c r="AY20" i="3"/>
  <c r="AZ20" i="3"/>
  <c r="BA20" i="3"/>
  <c r="BB20" i="3"/>
  <c r="AV21" i="3"/>
  <c r="AW21" i="3"/>
  <c r="BA21" i="3" s="1"/>
  <c r="AX21" i="3"/>
  <c r="AY21" i="3"/>
  <c r="AZ21" i="3" s="1"/>
  <c r="BB21" i="3"/>
  <c r="AV22" i="3"/>
  <c r="AW22" i="3"/>
  <c r="AX22" i="3"/>
  <c r="AY22" i="3"/>
  <c r="AZ22" i="3"/>
  <c r="BA22" i="3"/>
  <c r="BB22" i="3"/>
  <c r="AV23" i="3"/>
  <c r="AW23" i="3"/>
  <c r="AX23" i="3"/>
  <c r="AY23" i="3"/>
  <c r="AZ23" i="3"/>
  <c r="BA23" i="3"/>
  <c r="BB23" i="3"/>
  <c r="AV24" i="3"/>
  <c r="AW24" i="3"/>
  <c r="AX24" i="3"/>
  <c r="AY24" i="3"/>
  <c r="AZ24" i="3" s="1"/>
  <c r="BA24" i="3"/>
  <c r="BB24" i="3"/>
  <c r="AV25" i="3"/>
  <c r="AW25" i="3"/>
  <c r="BA25" i="3" s="1"/>
  <c r="AX25" i="3"/>
  <c r="AY25" i="3"/>
  <c r="AZ25" i="3" s="1"/>
  <c r="BB25" i="3"/>
  <c r="AV26" i="3"/>
  <c r="AW26" i="3"/>
  <c r="AX26" i="3"/>
  <c r="AY26" i="3"/>
  <c r="AZ26" i="3"/>
  <c r="BA26" i="3"/>
  <c r="BB26" i="3"/>
  <c r="AV27" i="3"/>
  <c r="AW27" i="3"/>
  <c r="BA27" i="3" s="1"/>
  <c r="AX27" i="3"/>
  <c r="AY27" i="3"/>
  <c r="AZ27" i="3" s="1"/>
  <c r="BB27" i="3"/>
  <c r="AV28" i="3"/>
  <c r="AW28" i="3"/>
  <c r="AX28" i="3"/>
  <c r="AY28" i="3"/>
  <c r="AZ28" i="3" s="1"/>
  <c r="BA28" i="3"/>
  <c r="BB28" i="3"/>
  <c r="AV29" i="3"/>
  <c r="AW29" i="3"/>
  <c r="AX29" i="3"/>
  <c r="AY29" i="3"/>
  <c r="AZ29" i="3"/>
  <c r="BA29" i="3"/>
  <c r="BB29" i="3"/>
  <c r="AV30" i="3"/>
  <c r="AW30" i="3"/>
  <c r="BA30" i="3" s="1"/>
  <c r="AX30" i="3"/>
  <c r="BB30" i="3" s="1"/>
  <c r="AY30" i="3"/>
  <c r="AZ30" i="3" s="1"/>
  <c r="AV31" i="3"/>
  <c r="AW31" i="3"/>
  <c r="AX31" i="3"/>
  <c r="AY31" i="3"/>
  <c r="AZ31" i="3" s="1"/>
  <c r="BA31" i="3"/>
  <c r="BB31" i="3"/>
  <c r="AV32" i="3"/>
  <c r="AW32" i="3"/>
  <c r="BA32" i="3" s="1"/>
  <c r="AX32" i="3"/>
  <c r="AY32" i="3"/>
  <c r="AZ32" i="3" s="1"/>
  <c r="BB32" i="3"/>
  <c r="AV33" i="3"/>
  <c r="AW33" i="3"/>
  <c r="AX33" i="3"/>
  <c r="AY33" i="3"/>
  <c r="AZ33" i="3"/>
  <c r="BA33" i="3"/>
  <c r="BB33" i="3"/>
  <c r="AV34" i="3"/>
  <c r="AW34" i="3"/>
  <c r="AX34" i="3"/>
  <c r="AY34" i="3"/>
  <c r="AZ34" i="3"/>
  <c r="BA34" i="3"/>
  <c r="BB34" i="3"/>
  <c r="AV35" i="3"/>
  <c r="AW35" i="3"/>
  <c r="AX35" i="3"/>
  <c r="AY35" i="3"/>
  <c r="AZ35" i="3"/>
  <c r="BA35" i="3"/>
  <c r="BB35" i="3"/>
  <c r="AV36" i="3"/>
  <c r="AW36" i="3"/>
  <c r="AX36" i="3"/>
  <c r="AY36" i="3"/>
  <c r="AZ36" i="3"/>
  <c r="BA36" i="3"/>
  <c r="BB36" i="3"/>
  <c r="AV37" i="3"/>
  <c r="AW37" i="3"/>
  <c r="AX37" i="3"/>
  <c r="AY37" i="3"/>
  <c r="AZ37" i="3"/>
  <c r="BA37" i="3"/>
  <c r="BB37" i="3"/>
  <c r="AV38" i="3"/>
  <c r="AW38" i="3"/>
  <c r="BA38" i="3" s="1"/>
  <c r="AX38" i="3"/>
  <c r="AY38" i="3"/>
  <c r="AZ38" i="3" s="1"/>
  <c r="BB38" i="3"/>
  <c r="AV39" i="3"/>
  <c r="AW39" i="3"/>
  <c r="AX39" i="3"/>
  <c r="AY39" i="3"/>
  <c r="AZ39" i="3"/>
  <c r="BA39" i="3"/>
  <c r="BB39" i="3"/>
  <c r="AI7" i="3"/>
  <c r="AJ7" i="3"/>
  <c r="AK7" i="3"/>
  <c r="AO7" i="3" s="1"/>
  <c r="AL7" i="3"/>
  <c r="AM7" i="3" s="1"/>
  <c r="AN7" i="3"/>
  <c r="AI8" i="3"/>
  <c r="AJ8" i="3"/>
  <c r="AN8" i="3" s="1"/>
  <c r="AK8" i="3"/>
  <c r="AO8" i="3" s="1"/>
  <c r="AL8" i="3"/>
  <c r="AM8" i="3" s="1"/>
  <c r="AI9" i="3"/>
  <c r="AJ9" i="3"/>
  <c r="AK9" i="3"/>
  <c r="AL9" i="3"/>
  <c r="AM9" i="3" s="1"/>
  <c r="AN9" i="3"/>
  <c r="AO9" i="3"/>
  <c r="AI10" i="3"/>
  <c r="AJ10" i="3"/>
  <c r="AK10" i="3"/>
  <c r="AL10" i="3"/>
  <c r="AM10" i="3"/>
  <c r="AN10" i="3"/>
  <c r="AO10" i="3"/>
  <c r="AI11" i="3"/>
  <c r="AJ11" i="3"/>
  <c r="AK11" i="3"/>
  <c r="AL11" i="3"/>
  <c r="AM11" i="3"/>
  <c r="AN11" i="3"/>
  <c r="AO11" i="3"/>
  <c r="AI12" i="3"/>
  <c r="AJ12" i="3"/>
  <c r="AK12" i="3"/>
  <c r="AL12" i="3"/>
  <c r="AM12" i="3" s="1"/>
  <c r="AN12" i="3"/>
  <c r="AO12" i="3"/>
  <c r="AI13" i="3"/>
  <c r="AJ13" i="3"/>
  <c r="AK13" i="3"/>
  <c r="AO13" i="3" s="1"/>
  <c r="AL13" i="3"/>
  <c r="AM13" i="3" s="1"/>
  <c r="AN13" i="3"/>
  <c r="AI14" i="3"/>
  <c r="AJ14" i="3"/>
  <c r="AN14" i="3" s="1"/>
  <c r="AK14" i="3"/>
  <c r="AO14" i="3" s="1"/>
  <c r="AL14" i="3"/>
  <c r="AM14" i="3" s="1"/>
  <c r="AI15" i="3"/>
  <c r="AJ15" i="3"/>
  <c r="AK15" i="3"/>
  <c r="AO15" i="3" s="1"/>
  <c r="AL15" i="3"/>
  <c r="AM15" i="3" s="1"/>
  <c r="AN15" i="3"/>
  <c r="AI16" i="3"/>
  <c r="AJ16" i="3"/>
  <c r="AK16" i="3"/>
  <c r="AL16" i="3"/>
  <c r="AM16" i="3"/>
  <c r="AN16" i="3"/>
  <c r="AO16" i="3"/>
  <c r="AI17" i="3"/>
  <c r="AJ17" i="3"/>
  <c r="AK17" i="3"/>
  <c r="AO17" i="3" s="1"/>
  <c r="AL17" i="3"/>
  <c r="AM17" i="3" s="1"/>
  <c r="AN17" i="3"/>
  <c r="AI18" i="3"/>
  <c r="AJ18" i="3"/>
  <c r="AK18" i="3"/>
  <c r="AL18" i="3"/>
  <c r="AM18" i="3"/>
  <c r="AN18" i="3"/>
  <c r="AO18" i="3"/>
  <c r="AI19" i="3"/>
  <c r="AJ19" i="3"/>
  <c r="AK19" i="3"/>
  <c r="AO19" i="3" s="1"/>
  <c r="AL19" i="3"/>
  <c r="AM19" i="3" s="1"/>
  <c r="AN19" i="3"/>
  <c r="AI20" i="3"/>
  <c r="AJ20" i="3"/>
  <c r="AK20" i="3"/>
  <c r="AL20" i="3"/>
  <c r="AM20" i="3"/>
  <c r="AN20" i="3"/>
  <c r="AO20" i="3"/>
  <c r="AI21" i="3"/>
  <c r="AJ21" i="3"/>
  <c r="AK21" i="3"/>
  <c r="AO21" i="3" s="1"/>
  <c r="AL21" i="3"/>
  <c r="AM21" i="3" s="1"/>
  <c r="AN21" i="3"/>
  <c r="AI22" i="3"/>
  <c r="AJ22" i="3"/>
  <c r="AK22" i="3"/>
  <c r="AL22" i="3"/>
  <c r="AM22" i="3" s="1"/>
  <c r="AN22" i="3"/>
  <c r="AO22" i="3"/>
  <c r="AI23" i="3"/>
  <c r="AJ23" i="3"/>
  <c r="AK23" i="3"/>
  <c r="AL23" i="3"/>
  <c r="AM23" i="3"/>
  <c r="AN23" i="3"/>
  <c r="AO23" i="3"/>
  <c r="AI24" i="3"/>
  <c r="AJ24" i="3"/>
  <c r="AK24" i="3"/>
  <c r="AL24" i="3"/>
  <c r="AM24" i="3" s="1"/>
  <c r="AN24" i="3"/>
  <c r="AO24" i="3"/>
  <c r="AI25" i="3"/>
  <c r="AJ25" i="3"/>
  <c r="AK25" i="3"/>
  <c r="AO25" i="3" s="1"/>
  <c r="AL25" i="3"/>
  <c r="AM25" i="3" s="1"/>
  <c r="AN25" i="3"/>
  <c r="AI26" i="3"/>
  <c r="AJ26" i="3"/>
  <c r="AN26" i="3" s="1"/>
  <c r="AK26" i="3"/>
  <c r="AL26" i="3"/>
  <c r="AM26" i="3" s="1"/>
  <c r="AO26" i="3"/>
  <c r="AI27" i="3"/>
  <c r="AJ27" i="3"/>
  <c r="AN27" i="3" s="1"/>
  <c r="AK27" i="3"/>
  <c r="AL27" i="3"/>
  <c r="AM27" i="3" s="1"/>
  <c r="AO27" i="3"/>
  <c r="AI28" i="3"/>
  <c r="AJ28" i="3"/>
  <c r="AK28" i="3"/>
  <c r="AO28" i="3" s="1"/>
  <c r="AL28" i="3"/>
  <c r="AM28" i="3" s="1"/>
  <c r="AN28" i="3"/>
  <c r="AI29" i="3"/>
  <c r="AJ29" i="3"/>
  <c r="AK29" i="3"/>
  <c r="AL29" i="3"/>
  <c r="AM29" i="3"/>
  <c r="AN29" i="3"/>
  <c r="AO29" i="3"/>
  <c r="AI30" i="3"/>
  <c r="AJ30" i="3"/>
  <c r="AN30" i="3" s="1"/>
  <c r="AK30" i="3"/>
  <c r="AL30" i="3"/>
  <c r="AM30" i="3" s="1"/>
  <c r="AO30" i="3"/>
  <c r="AI31" i="3"/>
  <c r="AJ31" i="3"/>
  <c r="AK31" i="3"/>
  <c r="AO31" i="3" s="1"/>
  <c r="AL31" i="3"/>
  <c r="AM31" i="3" s="1"/>
  <c r="AN31" i="3"/>
  <c r="AI32" i="3"/>
  <c r="AJ32" i="3"/>
  <c r="AN32" i="3" s="1"/>
  <c r="AK32" i="3"/>
  <c r="AL32" i="3"/>
  <c r="AM32" i="3" s="1"/>
  <c r="AO32" i="3"/>
  <c r="AI33" i="3"/>
  <c r="AJ33" i="3"/>
  <c r="AK33" i="3"/>
  <c r="AL33" i="3"/>
  <c r="AM33" i="3"/>
  <c r="AN33" i="3"/>
  <c r="AO33" i="3"/>
  <c r="AI34" i="3"/>
  <c r="AJ34" i="3"/>
  <c r="AK34" i="3"/>
  <c r="AL34" i="3"/>
  <c r="AM34" i="3"/>
  <c r="AN34" i="3"/>
  <c r="AO34" i="3"/>
  <c r="AI35" i="3"/>
  <c r="AJ35" i="3"/>
  <c r="AK35" i="3"/>
  <c r="AL35" i="3"/>
  <c r="AM35" i="3"/>
  <c r="AN35" i="3"/>
  <c r="AO35" i="3"/>
  <c r="AI36" i="3"/>
  <c r="AJ36" i="3"/>
  <c r="AK36" i="3"/>
  <c r="AL36" i="3"/>
  <c r="AM36" i="3"/>
  <c r="AN36" i="3"/>
  <c r="AO36" i="3"/>
  <c r="AI37" i="3"/>
  <c r="AJ37" i="3"/>
  <c r="AK37" i="3"/>
  <c r="AL37" i="3"/>
  <c r="AM37" i="3"/>
  <c r="AN37" i="3"/>
  <c r="AO37" i="3"/>
  <c r="AI38" i="3"/>
  <c r="AJ38" i="3"/>
  <c r="AK38" i="3"/>
  <c r="AL38" i="3"/>
  <c r="AM38" i="3"/>
  <c r="AN38" i="3"/>
  <c r="AO38" i="3"/>
  <c r="AI39" i="3"/>
  <c r="AJ39" i="3"/>
  <c r="AK39" i="3"/>
  <c r="AL39" i="3"/>
  <c r="AM39" i="3"/>
  <c r="AN39" i="3"/>
  <c r="AO39" i="3"/>
  <c r="AY6" i="3"/>
  <c r="AX6" i="3"/>
  <c r="BB6" i="3" s="1"/>
  <c r="AW6" i="3"/>
  <c r="BA6" i="3" s="1"/>
  <c r="AV6" i="3"/>
  <c r="AL6" i="3"/>
  <c r="AM6" i="3" s="1"/>
  <c r="AK6" i="3"/>
  <c r="AO6" i="3" s="1"/>
  <c r="AJ6" i="3"/>
  <c r="AN6" i="3" s="1"/>
  <c r="AI6" i="3"/>
  <c r="AB10" i="3"/>
  <c r="AB11" i="3"/>
  <c r="AB13" i="3"/>
  <c r="AB14" i="3"/>
  <c r="AB15" i="3"/>
  <c r="AB16" i="3"/>
  <c r="AB18" i="3"/>
  <c r="AB19" i="3"/>
  <c r="AB20" i="3"/>
  <c r="AB29" i="3"/>
  <c r="AB32" i="3"/>
  <c r="AB33" i="3"/>
  <c r="AB34" i="3"/>
  <c r="AB35" i="3"/>
  <c r="AB36" i="3"/>
  <c r="AB37" i="3"/>
  <c r="AB38" i="3"/>
  <c r="AB39" i="3"/>
  <c r="AA10" i="3"/>
  <c r="AA11" i="3"/>
  <c r="AA13" i="3"/>
  <c r="AA14" i="3"/>
  <c r="AA15" i="3"/>
  <c r="AA16" i="3"/>
  <c r="AA18" i="3"/>
  <c r="AA19" i="3"/>
  <c r="AA20" i="3"/>
  <c r="AA29" i="3"/>
  <c r="AA32" i="3"/>
  <c r="AA33" i="3"/>
  <c r="AA34" i="3"/>
  <c r="AA35" i="3"/>
  <c r="AA36" i="3"/>
  <c r="AA37" i="3"/>
  <c r="AA38" i="3"/>
  <c r="AA39" i="3"/>
  <c r="Z10" i="3"/>
  <c r="Z11" i="3"/>
  <c r="Z13" i="3"/>
  <c r="Z14" i="3"/>
  <c r="Z15" i="3"/>
  <c r="Z16" i="3"/>
  <c r="Z18" i="3"/>
  <c r="Z19" i="3"/>
  <c r="Z20" i="3"/>
  <c r="Z29" i="3"/>
  <c r="Z32" i="3"/>
  <c r="Z33" i="3"/>
  <c r="Z34" i="3"/>
  <c r="Z35" i="3"/>
  <c r="Z36" i="3"/>
  <c r="Z37" i="3"/>
  <c r="Z38" i="3"/>
  <c r="Z39" i="3"/>
  <c r="Y7" i="3"/>
  <c r="Z7" i="3" s="1"/>
  <c r="Y8" i="3"/>
  <c r="Z8" i="3" s="1"/>
  <c r="Y9" i="3"/>
  <c r="Z9" i="3" s="1"/>
  <c r="Y10" i="3"/>
  <c r="Y11" i="3"/>
  <c r="Y12" i="3"/>
  <c r="Z12" i="3" s="1"/>
  <c r="Y13" i="3"/>
  <c r="Y14" i="3"/>
  <c r="Y15" i="3"/>
  <c r="Y16" i="3"/>
  <c r="Y17" i="3"/>
  <c r="Z17" i="3" s="1"/>
  <c r="Y18" i="3"/>
  <c r="Y19" i="3"/>
  <c r="Y20" i="3"/>
  <c r="Y21" i="3"/>
  <c r="Z21" i="3" s="1"/>
  <c r="Y22" i="3"/>
  <c r="Z22" i="3" s="1"/>
  <c r="Y23" i="3"/>
  <c r="Z23" i="3" s="1"/>
  <c r="Y24" i="3"/>
  <c r="Z24" i="3" s="1"/>
  <c r="Y25" i="3"/>
  <c r="Z25" i="3" s="1"/>
  <c r="Y26" i="3"/>
  <c r="Z26" i="3" s="1"/>
  <c r="Y27" i="3"/>
  <c r="Z27" i="3" s="1"/>
  <c r="Y28" i="3"/>
  <c r="Z28" i="3" s="1"/>
  <c r="Y29" i="3"/>
  <c r="Y30" i="3"/>
  <c r="Z30" i="3" s="1"/>
  <c r="Y31" i="3"/>
  <c r="Z31" i="3" s="1"/>
  <c r="Y32" i="3"/>
  <c r="Y33" i="3"/>
  <c r="Y34" i="3"/>
  <c r="Y35" i="3"/>
  <c r="Y36" i="3"/>
  <c r="Y37" i="3"/>
  <c r="Y38" i="3"/>
  <c r="Y39" i="3"/>
  <c r="X7" i="3"/>
  <c r="AB7" i="3" s="1"/>
  <c r="X8" i="3"/>
  <c r="AB8" i="3" s="1"/>
  <c r="X9" i="3"/>
  <c r="AB9" i="3" s="1"/>
  <c r="X10" i="3"/>
  <c r="X11" i="3"/>
  <c r="X12" i="3"/>
  <c r="AB12" i="3" s="1"/>
  <c r="X13" i="3"/>
  <c r="X14" i="3"/>
  <c r="X15" i="3"/>
  <c r="X16" i="3"/>
  <c r="X17" i="3"/>
  <c r="AB17" i="3" s="1"/>
  <c r="X18" i="3"/>
  <c r="X19" i="3"/>
  <c r="X20" i="3"/>
  <c r="X21" i="3"/>
  <c r="AB21" i="3" s="1"/>
  <c r="X22" i="3"/>
  <c r="AB22" i="3" s="1"/>
  <c r="X23" i="3"/>
  <c r="AB23" i="3" s="1"/>
  <c r="X24" i="3"/>
  <c r="AB24" i="3" s="1"/>
  <c r="X25" i="3"/>
  <c r="AB25" i="3" s="1"/>
  <c r="X26" i="3"/>
  <c r="AB26" i="3" s="1"/>
  <c r="X27" i="3"/>
  <c r="AB27" i="3" s="1"/>
  <c r="X28" i="3"/>
  <c r="AB28" i="3" s="1"/>
  <c r="X29" i="3"/>
  <c r="X30" i="3"/>
  <c r="AB30" i="3" s="1"/>
  <c r="X31" i="3"/>
  <c r="AB31" i="3" s="1"/>
  <c r="X32" i="3"/>
  <c r="X33" i="3"/>
  <c r="X34" i="3"/>
  <c r="X35" i="3"/>
  <c r="X36" i="3"/>
  <c r="X37" i="3"/>
  <c r="X38" i="3"/>
  <c r="X39" i="3"/>
  <c r="W7" i="3"/>
  <c r="AA7" i="3" s="1"/>
  <c r="W8" i="3"/>
  <c r="AA8" i="3" s="1"/>
  <c r="W9" i="3"/>
  <c r="AA9" i="3" s="1"/>
  <c r="W10" i="3"/>
  <c r="W11" i="3"/>
  <c r="W12" i="3"/>
  <c r="AA12" i="3" s="1"/>
  <c r="W13" i="3"/>
  <c r="W14" i="3"/>
  <c r="W15" i="3"/>
  <c r="W16" i="3"/>
  <c r="W17" i="3"/>
  <c r="AA17" i="3" s="1"/>
  <c r="W18" i="3"/>
  <c r="W19" i="3"/>
  <c r="W20" i="3"/>
  <c r="W21" i="3"/>
  <c r="AA21" i="3" s="1"/>
  <c r="W22" i="3"/>
  <c r="AA22" i="3" s="1"/>
  <c r="W23" i="3"/>
  <c r="AA23" i="3" s="1"/>
  <c r="W24" i="3"/>
  <c r="AA24" i="3" s="1"/>
  <c r="W25" i="3"/>
  <c r="AA25" i="3" s="1"/>
  <c r="W26" i="3"/>
  <c r="AA26" i="3" s="1"/>
  <c r="W27" i="3"/>
  <c r="AA27" i="3" s="1"/>
  <c r="W28" i="3"/>
  <c r="AA28" i="3" s="1"/>
  <c r="W29" i="3"/>
  <c r="W30" i="3"/>
  <c r="AA30" i="3" s="1"/>
  <c r="W31" i="3"/>
  <c r="AA31" i="3" s="1"/>
  <c r="W32" i="3"/>
  <c r="W33" i="3"/>
  <c r="W34" i="3"/>
  <c r="W35" i="3"/>
  <c r="W36" i="3"/>
  <c r="W37" i="3"/>
  <c r="W38" i="3"/>
  <c r="W39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Y6" i="3"/>
  <c r="Z6" i="3" s="1"/>
  <c r="X6" i="3"/>
  <c r="AB6" i="3" s="1"/>
  <c r="W6" i="3"/>
  <c r="AA6" i="3" s="1"/>
  <c r="V6" i="3"/>
  <c r="O10" i="3"/>
  <c r="O11" i="3"/>
  <c r="O13" i="3"/>
  <c r="O14" i="3"/>
  <c r="O16" i="3"/>
  <c r="O18" i="3"/>
  <c r="O19" i="3"/>
  <c r="O20" i="3"/>
  <c r="O22" i="3"/>
  <c r="O33" i="3"/>
  <c r="O35" i="3"/>
  <c r="O36" i="3"/>
  <c r="O37" i="3"/>
  <c r="O38" i="3"/>
  <c r="N10" i="3"/>
  <c r="N11" i="3"/>
  <c r="N13" i="3"/>
  <c r="N14" i="3"/>
  <c r="N16" i="3"/>
  <c r="N18" i="3"/>
  <c r="N19" i="3"/>
  <c r="N20" i="3"/>
  <c r="N22" i="3"/>
  <c r="N33" i="3"/>
  <c r="N35" i="3"/>
  <c r="N36" i="3"/>
  <c r="N37" i="3"/>
  <c r="N38" i="3"/>
  <c r="M10" i="3"/>
  <c r="M11" i="3"/>
  <c r="M13" i="3"/>
  <c r="M14" i="3"/>
  <c r="M16" i="3"/>
  <c r="M18" i="3"/>
  <c r="M19" i="3"/>
  <c r="M20" i="3"/>
  <c r="M22" i="3"/>
  <c r="M33" i="3"/>
  <c r="M35" i="3"/>
  <c r="M36" i="3"/>
  <c r="M37" i="3"/>
  <c r="M38" i="3"/>
  <c r="L7" i="3"/>
  <c r="L8" i="3"/>
  <c r="L9" i="3"/>
  <c r="M9" i="3" s="1"/>
  <c r="L10" i="3"/>
  <c r="BR10" i="3" s="1"/>
  <c r="L11" i="3"/>
  <c r="L12" i="3"/>
  <c r="L13" i="3"/>
  <c r="L14" i="3"/>
  <c r="BR14" i="3" s="1"/>
  <c r="L15" i="3"/>
  <c r="M15" i="3" s="1"/>
  <c r="L16" i="3"/>
  <c r="L17" i="3"/>
  <c r="M17" i="3" s="1"/>
  <c r="L18" i="3"/>
  <c r="L19" i="3"/>
  <c r="L20" i="3"/>
  <c r="L21" i="3"/>
  <c r="M21" i="3" s="1"/>
  <c r="L22" i="3"/>
  <c r="L23" i="3"/>
  <c r="M23" i="3" s="1"/>
  <c r="L24" i="3"/>
  <c r="L25" i="3"/>
  <c r="M25" i="3" s="1"/>
  <c r="L26" i="3"/>
  <c r="BR26" i="3" s="1"/>
  <c r="L27" i="3"/>
  <c r="L28" i="3"/>
  <c r="L29" i="3"/>
  <c r="M29" i="3" s="1"/>
  <c r="L30" i="3"/>
  <c r="L31" i="3"/>
  <c r="L32" i="3"/>
  <c r="BR32" i="3" s="1"/>
  <c r="L33" i="3"/>
  <c r="L34" i="3"/>
  <c r="BR34" i="3" s="1"/>
  <c r="L35" i="3"/>
  <c r="L36" i="3"/>
  <c r="BR36" i="3" s="1"/>
  <c r="L37" i="3"/>
  <c r="L38" i="3"/>
  <c r="BR38" i="3" s="1"/>
  <c r="L39" i="3"/>
  <c r="K7" i="3"/>
  <c r="O7" i="3" s="1"/>
  <c r="K8" i="3"/>
  <c r="K9" i="3"/>
  <c r="O9" i="3" s="1"/>
  <c r="K10" i="3"/>
  <c r="K11" i="3"/>
  <c r="BQ11" i="3" s="1"/>
  <c r="K12" i="3"/>
  <c r="K13" i="3"/>
  <c r="K14" i="3"/>
  <c r="K15" i="3"/>
  <c r="O15" i="3" s="1"/>
  <c r="K16" i="3"/>
  <c r="K17" i="3"/>
  <c r="BQ17" i="3" s="1"/>
  <c r="K18" i="3"/>
  <c r="K19" i="3"/>
  <c r="K20" i="3"/>
  <c r="K21" i="3"/>
  <c r="BQ21" i="3" s="1"/>
  <c r="K22" i="3"/>
  <c r="K23" i="3"/>
  <c r="K24" i="3"/>
  <c r="K25" i="3"/>
  <c r="K26" i="3"/>
  <c r="K27" i="3"/>
  <c r="K28" i="3"/>
  <c r="K29" i="3"/>
  <c r="K30" i="3"/>
  <c r="K31" i="3"/>
  <c r="K32" i="3"/>
  <c r="K33" i="3"/>
  <c r="BQ33" i="3" s="1"/>
  <c r="K34" i="3"/>
  <c r="K35" i="3"/>
  <c r="BQ35" i="3" s="1"/>
  <c r="K36" i="3"/>
  <c r="K37" i="3"/>
  <c r="BQ37" i="3" s="1"/>
  <c r="K38" i="3"/>
  <c r="K39" i="3"/>
  <c r="J7" i="3"/>
  <c r="J8" i="3"/>
  <c r="J9" i="3"/>
  <c r="J10" i="3"/>
  <c r="BP10" i="3" s="1"/>
  <c r="J11" i="3"/>
  <c r="J12" i="3"/>
  <c r="J13" i="3"/>
  <c r="J14" i="3"/>
  <c r="BP14" i="3" s="1"/>
  <c r="J15" i="3"/>
  <c r="N15" i="3" s="1"/>
  <c r="J16" i="3"/>
  <c r="BP16" i="3" s="1"/>
  <c r="J17" i="3"/>
  <c r="J18" i="3"/>
  <c r="J19" i="3"/>
  <c r="J20" i="3"/>
  <c r="BP20" i="3" s="1"/>
  <c r="J21" i="3"/>
  <c r="J22" i="3"/>
  <c r="J23" i="3"/>
  <c r="J24" i="3"/>
  <c r="N24" i="3" s="1"/>
  <c r="J25" i="3"/>
  <c r="J26" i="3"/>
  <c r="BP26" i="3" s="1"/>
  <c r="J27" i="3"/>
  <c r="J28" i="3"/>
  <c r="N28" i="3" s="1"/>
  <c r="J29" i="3"/>
  <c r="J30" i="3"/>
  <c r="J31" i="3"/>
  <c r="J32" i="3"/>
  <c r="BP32" i="3" s="1"/>
  <c r="J33" i="3"/>
  <c r="J34" i="3"/>
  <c r="BP34" i="3" s="1"/>
  <c r="J35" i="3"/>
  <c r="J36" i="3"/>
  <c r="BP36" i="3" s="1"/>
  <c r="J37" i="3"/>
  <c r="J38" i="3"/>
  <c r="BP38" i="3" s="1"/>
  <c r="J39" i="3"/>
  <c r="I7" i="3"/>
  <c r="I8" i="3"/>
  <c r="I9" i="3"/>
  <c r="I10" i="3"/>
  <c r="I11" i="3"/>
  <c r="I12" i="3"/>
  <c r="I13" i="3"/>
  <c r="I14" i="3"/>
  <c r="I15" i="3"/>
  <c r="I16" i="3"/>
  <c r="I17" i="3"/>
  <c r="BS17" i="3" s="1"/>
  <c r="I18" i="3"/>
  <c r="I19" i="3"/>
  <c r="I20" i="3"/>
  <c r="I21" i="3"/>
  <c r="I22" i="3"/>
  <c r="I23" i="3"/>
  <c r="I24" i="3"/>
  <c r="I25" i="3"/>
  <c r="I26" i="3"/>
  <c r="I27" i="3"/>
  <c r="I28" i="3"/>
  <c r="I29" i="3"/>
  <c r="BS29" i="3" s="1"/>
  <c r="I30" i="3"/>
  <c r="I31" i="3"/>
  <c r="BS31" i="3" s="1"/>
  <c r="I32" i="3"/>
  <c r="I33" i="3"/>
  <c r="BS33" i="3" s="1"/>
  <c r="I34" i="3"/>
  <c r="I35" i="3"/>
  <c r="BS35" i="3" s="1"/>
  <c r="I36" i="3"/>
  <c r="I37" i="3"/>
  <c r="BS37" i="3" s="1"/>
  <c r="I38" i="3"/>
  <c r="I39" i="3"/>
  <c r="BS39" i="3" s="1"/>
  <c r="L6" i="3"/>
  <c r="K6" i="3"/>
  <c r="BQ6" i="3" s="1"/>
  <c r="J6" i="3"/>
  <c r="I6" i="3"/>
  <c r="O19" i="1"/>
  <c r="O18" i="1"/>
  <c r="O17" i="1"/>
  <c r="O16" i="1"/>
  <c r="O15" i="1"/>
  <c r="O14" i="1"/>
  <c r="O13" i="1"/>
  <c r="O11" i="1"/>
  <c r="O10" i="1"/>
  <c r="O9" i="1"/>
  <c r="O8" i="1"/>
  <c r="O6" i="1"/>
  <c r="N19" i="1"/>
  <c r="N18" i="1"/>
  <c r="N16" i="1"/>
  <c r="N15" i="1"/>
  <c r="N14" i="1"/>
  <c r="N13" i="1"/>
  <c r="N10" i="1"/>
  <c r="N9" i="1"/>
  <c r="N8" i="1"/>
  <c r="N6" i="1"/>
  <c r="AU20" i="1"/>
  <c r="AT20" i="1"/>
  <c r="AS20" i="1"/>
  <c r="AR20" i="1"/>
  <c r="AQ20" i="1"/>
  <c r="AP20" i="1"/>
  <c r="AH20" i="1"/>
  <c r="AG20" i="1"/>
  <c r="AF20" i="1"/>
  <c r="AE20" i="1"/>
  <c r="AD20" i="1"/>
  <c r="AC20" i="1"/>
  <c r="U20" i="1"/>
  <c r="T20" i="1"/>
  <c r="S20" i="1"/>
  <c r="R20" i="1"/>
  <c r="Q20" i="1"/>
  <c r="P20" i="1"/>
  <c r="H20" i="1"/>
  <c r="G20" i="1"/>
  <c r="F20" i="1"/>
  <c r="E20" i="1"/>
  <c r="D20" i="1"/>
  <c r="C20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G7" i="1"/>
  <c r="G8" i="5" s="1"/>
  <c r="BG8" i="1"/>
  <c r="BG9" i="1"/>
  <c r="BK9" i="1" s="1"/>
  <c r="BG10" i="1"/>
  <c r="BL10" i="1" s="1"/>
  <c r="BG11" i="1"/>
  <c r="BK11" i="1" s="1"/>
  <c r="BG12" i="1"/>
  <c r="BG13" i="1"/>
  <c r="BG14" i="1"/>
  <c r="BG15" i="1"/>
  <c r="BG16" i="1"/>
  <c r="BG17" i="1"/>
  <c r="BG18" i="1"/>
  <c r="BL18" i="1" s="1"/>
  <c r="BG19" i="1"/>
  <c r="BL19" i="1" s="1"/>
  <c r="BI6" i="1"/>
  <c r="BH6" i="1"/>
  <c r="BG6" i="1"/>
  <c r="BB9" i="1"/>
  <c r="BB10" i="1"/>
  <c r="BB11" i="1"/>
  <c r="BB18" i="1"/>
  <c r="BB19" i="1"/>
  <c r="BA9" i="1"/>
  <c r="BA10" i="1"/>
  <c r="BA11" i="1"/>
  <c r="BA18" i="1"/>
  <c r="BA19" i="1"/>
  <c r="AZ9" i="1"/>
  <c r="AZ10" i="1"/>
  <c r="AZ11" i="1"/>
  <c r="AZ18" i="1"/>
  <c r="AZ19" i="1"/>
  <c r="AY7" i="1"/>
  <c r="AZ7" i="1" s="1"/>
  <c r="AY8" i="1"/>
  <c r="AZ8" i="1" s="1"/>
  <c r="AY9" i="1"/>
  <c r="AY10" i="1"/>
  <c r="AY11" i="1"/>
  <c r="AY12" i="1"/>
  <c r="AZ12" i="1" s="1"/>
  <c r="AY13" i="1"/>
  <c r="AZ13" i="1" s="1"/>
  <c r="AY14" i="1"/>
  <c r="AZ14" i="1" s="1"/>
  <c r="AY15" i="1"/>
  <c r="AZ15" i="1" s="1"/>
  <c r="AY16" i="1"/>
  <c r="AZ16" i="1" s="1"/>
  <c r="AY17" i="1"/>
  <c r="AZ17" i="1" s="1"/>
  <c r="AY18" i="1"/>
  <c r="AY19" i="1"/>
  <c r="AX7" i="1"/>
  <c r="BB7" i="1" s="1"/>
  <c r="AX8" i="1"/>
  <c r="BB8" i="1" s="1"/>
  <c r="AX9" i="1"/>
  <c r="AX10" i="1"/>
  <c r="AX11" i="1"/>
  <c r="AX12" i="1"/>
  <c r="BB12" i="1" s="1"/>
  <c r="AX13" i="1"/>
  <c r="BB13" i="1" s="1"/>
  <c r="AX14" i="1"/>
  <c r="BB14" i="1" s="1"/>
  <c r="AX15" i="1"/>
  <c r="BB15" i="1" s="1"/>
  <c r="AX16" i="1"/>
  <c r="BB16" i="1" s="1"/>
  <c r="AX17" i="1"/>
  <c r="BB17" i="1" s="1"/>
  <c r="AX18" i="1"/>
  <c r="AX19" i="1"/>
  <c r="AW7" i="1"/>
  <c r="BA7" i="1" s="1"/>
  <c r="AW8" i="1"/>
  <c r="BA8" i="1" s="1"/>
  <c r="AW9" i="1"/>
  <c r="AW10" i="1"/>
  <c r="AW11" i="1"/>
  <c r="AW12" i="1"/>
  <c r="BA12" i="1" s="1"/>
  <c r="AW13" i="1"/>
  <c r="BA13" i="1" s="1"/>
  <c r="AW14" i="1"/>
  <c r="BA14" i="1" s="1"/>
  <c r="AW15" i="1"/>
  <c r="BA15" i="1" s="1"/>
  <c r="AW16" i="1"/>
  <c r="BA16" i="1" s="1"/>
  <c r="AW17" i="1"/>
  <c r="BA17" i="1" s="1"/>
  <c r="AW18" i="1"/>
  <c r="AW19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Y6" i="1"/>
  <c r="AZ6" i="1" s="1"/>
  <c r="AX6" i="1"/>
  <c r="AW6" i="1"/>
  <c r="BA6" i="1" s="1"/>
  <c r="AV6" i="1"/>
  <c r="AO9" i="1"/>
  <c r="AO10" i="1"/>
  <c r="AO11" i="1"/>
  <c r="AO18" i="1"/>
  <c r="AO19" i="1"/>
  <c r="AN9" i="1"/>
  <c r="AN10" i="1"/>
  <c r="AN11" i="1"/>
  <c r="AN18" i="1"/>
  <c r="AN19" i="1"/>
  <c r="AM9" i="1"/>
  <c r="AM10" i="1"/>
  <c r="AM11" i="1"/>
  <c r="AM18" i="1"/>
  <c r="AM19" i="1"/>
  <c r="AL7" i="1"/>
  <c r="AM7" i="1" s="1"/>
  <c r="AL8" i="1"/>
  <c r="AM8" i="1" s="1"/>
  <c r="AL9" i="1"/>
  <c r="AL10" i="1"/>
  <c r="AL11" i="1"/>
  <c r="AL12" i="1"/>
  <c r="AM12" i="1" s="1"/>
  <c r="AL13" i="1"/>
  <c r="AM13" i="1" s="1"/>
  <c r="AL14" i="1"/>
  <c r="AM14" i="1" s="1"/>
  <c r="AL15" i="1"/>
  <c r="AM15" i="1" s="1"/>
  <c r="AL16" i="1"/>
  <c r="AM16" i="1" s="1"/>
  <c r="AL17" i="1"/>
  <c r="AM17" i="1" s="1"/>
  <c r="AL18" i="1"/>
  <c r="AL19" i="1"/>
  <c r="AL6" i="1"/>
  <c r="AK7" i="1"/>
  <c r="AO7" i="1" s="1"/>
  <c r="AK8" i="1"/>
  <c r="AO8" i="1" s="1"/>
  <c r="AK9" i="1"/>
  <c r="AK10" i="1"/>
  <c r="AK11" i="1"/>
  <c r="AK12" i="1"/>
  <c r="AO12" i="1" s="1"/>
  <c r="AK13" i="1"/>
  <c r="AO13" i="1" s="1"/>
  <c r="AK14" i="1"/>
  <c r="AO14" i="1" s="1"/>
  <c r="AK15" i="1"/>
  <c r="AO15" i="1" s="1"/>
  <c r="AK16" i="1"/>
  <c r="AO16" i="1" s="1"/>
  <c r="AK17" i="1"/>
  <c r="AO17" i="1" s="1"/>
  <c r="AK18" i="1"/>
  <c r="AK19" i="1"/>
  <c r="AK6" i="1"/>
  <c r="AO6" i="1" s="1"/>
  <c r="AJ7" i="1"/>
  <c r="AN7" i="1" s="1"/>
  <c r="AJ8" i="1"/>
  <c r="AN8" i="1" s="1"/>
  <c r="AJ9" i="1"/>
  <c r="AJ10" i="1"/>
  <c r="AJ11" i="1"/>
  <c r="AJ12" i="1"/>
  <c r="AN12" i="1" s="1"/>
  <c r="AJ13" i="1"/>
  <c r="AN13" i="1" s="1"/>
  <c r="AJ14" i="1"/>
  <c r="AN14" i="1" s="1"/>
  <c r="AJ15" i="1"/>
  <c r="AN15" i="1" s="1"/>
  <c r="AJ16" i="1"/>
  <c r="AN16" i="1" s="1"/>
  <c r="AJ17" i="1"/>
  <c r="AN17" i="1" s="1"/>
  <c r="AJ18" i="1"/>
  <c r="AJ19" i="1"/>
  <c r="AJ6" i="1"/>
  <c r="AN6" i="1" s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6" i="1"/>
  <c r="AB9" i="1"/>
  <c r="AB10" i="1"/>
  <c r="AB11" i="1"/>
  <c r="AB18" i="1"/>
  <c r="AB19" i="1"/>
  <c r="AA9" i="1"/>
  <c r="AA10" i="1"/>
  <c r="AA11" i="1"/>
  <c r="AA18" i="1"/>
  <c r="AA19" i="1"/>
  <c r="Z9" i="1"/>
  <c r="Z10" i="1"/>
  <c r="Z11" i="1"/>
  <c r="Z18" i="1"/>
  <c r="Z19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6" i="1"/>
  <c r="X7" i="1"/>
  <c r="AB7" i="1" s="1"/>
  <c r="X8" i="1"/>
  <c r="X9" i="1"/>
  <c r="X10" i="1"/>
  <c r="X11" i="1"/>
  <c r="X12" i="1"/>
  <c r="AB12" i="1" s="1"/>
  <c r="X13" i="1"/>
  <c r="AB13" i="1" s="1"/>
  <c r="X14" i="1"/>
  <c r="AB14" i="1" s="1"/>
  <c r="X15" i="1"/>
  <c r="AB15" i="1" s="1"/>
  <c r="X16" i="1"/>
  <c r="AB16" i="1" s="1"/>
  <c r="X17" i="1"/>
  <c r="X18" i="1"/>
  <c r="X19" i="1"/>
  <c r="X6" i="1"/>
  <c r="AB6" i="1" s="1"/>
  <c r="V19" i="1"/>
  <c r="W7" i="1"/>
  <c r="W8" i="1"/>
  <c r="W9" i="1"/>
  <c r="W10" i="1"/>
  <c r="W11" i="1"/>
  <c r="W12" i="1"/>
  <c r="W13" i="1"/>
  <c r="AA13" i="1" s="1"/>
  <c r="W14" i="1"/>
  <c r="W15" i="1"/>
  <c r="AA15" i="1" s="1"/>
  <c r="W16" i="1"/>
  <c r="W17" i="1"/>
  <c r="W18" i="1"/>
  <c r="W19" i="1"/>
  <c r="W6" i="1"/>
  <c r="AA6" i="1" s="1"/>
  <c r="V7" i="1"/>
  <c r="V8" i="1"/>
  <c r="V9" i="1"/>
  <c r="V10" i="1"/>
  <c r="V11" i="1"/>
  <c r="V12" i="1"/>
  <c r="V13" i="1"/>
  <c r="V14" i="1"/>
  <c r="V15" i="1"/>
  <c r="V16" i="1"/>
  <c r="V17" i="1"/>
  <c r="V18" i="1"/>
  <c r="V6" i="1"/>
  <c r="N11" i="1"/>
  <c r="N17" i="1"/>
  <c r="M8" i="1"/>
  <c r="M9" i="1"/>
  <c r="M10" i="1"/>
  <c r="M11" i="1"/>
  <c r="M13" i="1"/>
  <c r="M14" i="1"/>
  <c r="M15" i="1"/>
  <c r="M16" i="1"/>
  <c r="M17" i="1"/>
  <c r="M18" i="1"/>
  <c r="M19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6" i="1"/>
  <c r="K7" i="1"/>
  <c r="O7" i="1" s="1"/>
  <c r="K8" i="1"/>
  <c r="K9" i="1"/>
  <c r="K10" i="1"/>
  <c r="K11" i="1"/>
  <c r="K12" i="1"/>
  <c r="O12" i="1" s="1"/>
  <c r="K13" i="1"/>
  <c r="K14" i="1"/>
  <c r="K15" i="1"/>
  <c r="K16" i="1"/>
  <c r="K17" i="1"/>
  <c r="K18" i="1"/>
  <c r="K19" i="1"/>
  <c r="K6" i="1"/>
  <c r="J7" i="1"/>
  <c r="N7" i="1" s="1"/>
  <c r="J8" i="1"/>
  <c r="J9" i="1"/>
  <c r="J10" i="1"/>
  <c r="J11" i="1"/>
  <c r="J12" i="1"/>
  <c r="N12" i="1" s="1"/>
  <c r="J13" i="1"/>
  <c r="J14" i="1"/>
  <c r="J15" i="1"/>
  <c r="J16" i="1"/>
  <c r="J17" i="1"/>
  <c r="J18" i="1"/>
  <c r="J19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6" i="1"/>
  <c r="AK30" i="8" l="1"/>
  <c r="BS21" i="3"/>
  <c r="BQ39" i="3"/>
  <c r="BQ31" i="3"/>
  <c r="BR16" i="3"/>
  <c r="AE14" i="8"/>
  <c r="AE21" i="8"/>
  <c r="AE24" i="8"/>
  <c r="AE26" i="8"/>
  <c r="AE28" i="8"/>
  <c r="AE29" i="8"/>
  <c r="AK14" i="8"/>
  <c r="AH32" i="8"/>
  <c r="BS6" i="3"/>
  <c r="BS11" i="3"/>
  <c r="BQ29" i="3"/>
  <c r="AF15" i="8"/>
  <c r="AF16" i="8"/>
  <c r="AK11" i="8"/>
  <c r="AF7" i="8"/>
  <c r="AF9" i="8"/>
  <c r="AK31" i="8"/>
  <c r="BI20" i="1"/>
  <c r="BR28" i="3"/>
  <c r="BR20" i="3"/>
  <c r="AF29" i="8"/>
  <c r="AC10" i="8"/>
  <c r="AE10" i="8"/>
  <c r="AC11" i="8"/>
  <c r="AE11" i="8"/>
  <c r="AC13" i="8"/>
  <c r="AE13" i="8"/>
  <c r="AK21" i="8"/>
  <c r="AK29" i="8"/>
  <c r="AC30" i="8"/>
  <c r="AE30" i="8"/>
  <c r="E28" i="5" s="1"/>
  <c r="AF30" i="8"/>
  <c r="AC31" i="8"/>
  <c r="AE31" i="8"/>
  <c r="AD31" i="8"/>
  <c r="D29" i="5" s="1"/>
  <c r="AL14" i="8"/>
  <c r="AL13" i="8"/>
  <c r="AK9" i="8"/>
  <c r="BF17" i="1"/>
  <c r="BF11" i="1"/>
  <c r="BF9" i="1"/>
  <c r="AI32" i="8"/>
  <c r="AK16" i="8"/>
  <c r="AL11" i="8"/>
  <c r="AL10" i="8"/>
  <c r="AF10" i="8"/>
  <c r="AD10" i="8"/>
  <c r="AF11" i="8"/>
  <c r="AD11" i="8"/>
  <c r="AF13" i="8"/>
  <c r="AD13" i="8"/>
  <c r="AD30" i="8"/>
  <c r="AF31" i="8"/>
  <c r="AE23" i="8"/>
  <c r="AC23" i="8"/>
  <c r="AD23" i="8"/>
  <c r="AF23" i="8"/>
  <c r="AK23" i="8"/>
  <c r="AL16" i="8"/>
  <c r="AK13" i="8"/>
  <c r="AF25" i="8"/>
  <c r="F23" i="5" s="1"/>
  <c r="AF27" i="8"/>
  <c r="AD16" i="8"/>
  <c r="AE9" i="8"/>
  <c r="AC9" i="8"/>
  <c r="AL31" i="8"/>
  <c r="AL23" i="8"/>
  <c r="AE16" i="8"/>
  <c r="AC16" i="8"/>
  <c r="AD9" i="8"/>
  <c r="BP6" i="3"/>
  <c r="BR6" i="3"/>
  <c r="BS38" i="3"/>
  <c r="BS36" i="3"/>
  <c r="BS34" i="3"/>
  <c r="BS28" i="3"/>
  <c r="BS24" i="3"/>
  <c r="BS22" i="3"/>
  <c r="F17" i="5" s="1"/>
  <c r="BS20" i="3"/>
  <c r="BS18" i="3"/>
  <c r="BS16" i="3"/>
  <c r="BS14" i="3"/>
  <c r="BS12" i="3"/>
  <c r="BS10" i="3"/>
  <c r="BP39" i="3"/>
  <c r="BP37" i="3"/>
  <c r="BP35" i="3"/>
  <c r="BP33" i="3"/>
  <c r="BP31" i="3"/>
  <c r="BP29" i="3"/>
  <c r="BX29" i="3" s="1"/>
  <c r="BP27" i="3"/>
  <c r="BX27" i="3" s="1"/>
  <c r="BP25" i="3"/>
  <c r="BX25" i="3" s="1"/>
  <c r="BP23" i="3"/>
  <c r="BX23" i="3" s="1"/>
  <c r="BP21" i="3"/>
  <c r="BP19" i="3"/>
  <c r="BP17" i="3"/>
  <c r="BX17" i="3" s="1"/>
  <c r="BP15" i="3"/>
  <c r="BP13" i="3"/>
  <c r="BP11" i="3"/>
  <c r="BP9" i="3"/>
  <c r="BX9" i="3" s="1"/>
  <c r="BP7" i="3"/>
  <c r="BX7" i="3" s="1"/>
  <c r="BQ38" i="3"/>
  <c r="BQ36" i="3"/>
  <c r="BQ34" i="3"/>
  <c r="BQ28" i="3"/>
  <c r="BQ24" i="3"/>
  <c r="BQ22" i="3"/>
  <c r="D17" i="5" s="1"/>
  <c r="BQ20" i="3"/>
  <c r="BQ18" i="3"/>
  <c r="BQ16" i="3"/>
  <c r="BQ14" i="3"/>
  <c r="BQ12" i="3"/>
  <c r="BQ10" i="3"/>
  <c r="BQ8" i="3"/>
  <c r="BR39" i="3"/>
  <c r="BR37" i="3"/>
  <c r="E29" i="5" s="1"/>
  <c r="BR35" i="3"/>
  <c r="BR33" i="3"/>
  <c r="BR31" i="3"/>
  <c r="BR27" i="3"/>
  <c r="BR19" i="3"/>
  <c r="BR15" i="3"/>
  <c r="BR13" i="3"/>
  <c r="BR11" i="3"/>
  <c r="BR7" i="3"/>
  <c r="BF14" i="1"/>
  <c r="BF12" i="1"/>
  <c r="BF10" i="1"/>
  <c r="BC6" i="1"/>
  <c r="AX20" i="1"/>
  <c r="BF15" i="1"/>
  <c r="BF7" i="1"/>
  <c r="BS32" i="3"/>
  <c r="F26" i="5" s="1"/>
  <c r="BQ32" i="3"/>
  <c r="AV40" i="3"/>
  <c r="AY40" i="3"/>
  <c r="BS8" i="3"/>
  <c r="BP12" i="3"/>
  <c r="BX12" i="3" s="1"/>
  <c r="BR12" i="3"/>
  <c r="AJ27" i="8"/>
  <c r="AD27" i="8"/>
  <c r="AL27" i="8"/>
  <c r="AE27" i="8"/>
  <c r="AC27" i="8"/>
  <c r="AK27" i="8" s="1"/>
  <c r="AD25" i="8"/>
  <c r="AL25" i="8"/>
  <c r="AE25" i="8"/>
  <c r="AJ25" i="8" s="1"/>
  <c r="AC25" i="8"/>
  <c r="AK25" i="8" s="1"/>
  <c r="AD22" i="8"/>
  <c r="AF22" i="8"/>
  <c r="AE22" i="8"/>
  <c r="AC22" i="8"/>
  <c r="AD29" i="8"/>
  <c r="AJ29" i="8"/>
  <c r="AL29" i="8"/>
  <c r="AD28" i="8"/>
  <c r="AJ28" i="8"/>
  <c r="K32" i="8"/>
  <c r="AK28" i="8"/>
  <c r="AJ26" i="8"/>
  <c r="AD26" i="8"/>
  <c r="AK26" i="8"/>
  <c r="AD24" i="8"/>
  <c r="AJ24" i="8"/>
  <c r="AK24" i="8"/>
  <c r="I32" i="8"/>
  <c r="AJ22" i="8"/>
  <c r="AK22" i="8"/>
  <c r="AJ21" i="8"/>
  <c r="AD21" i="8"/>
  <c r="AL21" i="8" s="1"/>
  <c r="N20" i="8"/>
  <c r="AE20" i="8"/>
  <c r="AJ20" i="8" s="1"/>
  <c r="O20" i="8"/>
  <c r="AK20" i="8"/>
  <c r="AD19" i="8"/>
  <c r="AD18" i="8"/>
  <c r="AL19" i="8"/>
  <c r="AE19" i="8"/>
  <c r="AJ19" i="8" s="1"/>
  <c r="AC19" i="8"/>
  <c r="AK19" i="8" s="1"/>
  <c r="AE18" i="8"/>
  <c r="AC18" i="8"/>
  <c r="AJ18" i="8"/>
  <c r="AK18" i="8"/>
  <c r="AD17" i="8"/>
  <c r="AG32" i="8"/>
  <c r="AE17" i="8"/>
  <c r="AJ17" i="8" s="1"/>
  <c r="AC17" i="8"/>
  <c r="AK17" i="8" s="1"/>
  <c r="AL17" i="8"/>
  <c r="AD15" i="8"/>
  <c r="AL15" i="8" s="1"/>
  <c r="AE15" i="8"/>
  <c r="AJ15" i="8" s="1"/>
  <c r="AC15" i="8"/>
  <c r="AK15" i="8" s="1"/>
  <c r="AD12" i="8"/>
  <c r="AL12" i="8" s="1"/>
  <c r="AE12" i="8"/>
  <c r="AJ12" i="8" s="1"/>
  <c r="AC12" i="8"/>
  <c r="AK12" i="8" s="1"/>
  <c r="AE8" i="8"/>
  <c r="AJ8" i="8" s="1"/>
  <c r="AC8" i="8"/>
  <c r="AK8" i="8" s="1"/>
  <c r="AD8" i="8"/>
  <c r="AL8" i="8" s="1"/>
  <c r="AD7" i="8"/>
  <c r="AL7" i="8" s="1"/>
  <c r="AE7" i="8"/>
  <c r="AJ7" i="8" s="1"/>
  <c r="AC7" i="8"/>
  <c r="AK7" i="8" s="1"/>
  <c r="AD6" i="8"/>
  <c r="AE6" i="8"/>
  <c r="AF6" i="8"/>
  <c r="AJ6" i="8"/>
  <c r="AL30" i="8"/>
  <c r="AL28" i="8"/>
  <c r="AL26" i="8"/>
  <c r="AL24" i="8"/>
  <c r="AL22" i="8"/>
  <c r="AL20" i="8"/>
  <c r="AL18" i="8"/>
  <c r="M14" i="8"/>
  <c r="BF18" i="1"/>
  <c r="BC18" i="1"/>
  <c r="BC16" i="1"/>
  <c r="BC14" i="1"/>
  <c r="BC10" i="1"/>
  <c r="BC8" i="1"/>
  <c r="BD17" i="1"/>
  <c r="D25" i="5" s="1"/>
  <c r="BD11" i="1"/>
  <c r="BD9" i="1"/>
  <c r="BE17" i="1"/>
  <c r="BE15" i="1"/>
  <c r="E22" i="5" s="1"/>
  <c r="BE11" i="1"/>
  <c r="BE9" i="1"/>
  <c r="I27" i="5"/>
  <c r="G27" i="5"/>
  <c r="J27" i="5" s="1"/>
  <c r="H22" i="5"/>
  <c r="I21" i="5"/>
  <c r="G21" i="5"/>
  <c r="M20" i="1"/>
  <c r="BC17" i="1"/>
  <c r="BC11" i="1"/>
  <c r="BC9" i="1"/>
  <c r="BD18" i="1"/>
  <c r="D27" i="5" s="1"/>
  <c r="BD10" i="1"/>
  <c r="BD8" i="1"/>
  <c r="BE18" i="1"/>
  <c r="E27" i="5" s="1"/>
  <c r="BE16" i="1"/>
  <c r="BJ16" i="1" s="1"/>
  <c r="BE14" i="1"/>
  <c r="E21" i="5" s="1"/>
  <c r="BE10" i="1"/>
  <c r="BE8" i="1"/>
  <c r="C27" i="5"/>
  <c r="H27" i="5"/>
  <c r="I22" i="5"/>
  <c r="G22" i="5"/>
  <c r="H21" i="5"/>
  <c r="BS25" i="3"/>
  <c r="F20" i="5" s="1"/>
  <c r="BS23" i="3"/>
  <c r="F18" i="5" s="1"/>
  <c r="BS15" i="3"/>
  <c r="BS13" i="3"/>
  <c r="BS9" i="3"/>
  <c r="BS7" i="3"/>
  <c r="BX26" i="3"/>
  <c r="BP22" i="3"/>
  <c r="C17" i="5" s="1"/>
  <c r="K17" i="5" s="1"/>
  <c r="BP18" i="3"/>
  <c r="BQ25" i="3"/>
  <c r="BQ23" i="3"/>
  <c r="D18" i="5" s="1"/>
  <c r="BQ19" i="3"/>
  <c r="BQ15" i="3"/>
  <c r="BQ13" i="3"/>
  <c r="BR24" i="3"/>
  <c r="BR22" i="3"/>
  <c r="E17" i="5" s="1"/>
  <c r="BR18" i="3"/>
  <c r="AI40" i="3"/>
  <c r="C7" i="5"/>
  <c r="F12" i="5"/>
  <c r="F13" i="5"/>
  <c r="F14" i="5"/>
  <c r="C25" i="5"/>
  <c r="E25" i="5"/>
  <c r="C26" i="5"/>
  <c r="E26" i="5"/>
  <c r="F28" i="5"/>
  <c r="H7" i="5"/>
  <c r="I29" i="5"/>
  <c r="I28" i="5"/>
  <c r="I26" i="5"/>
  <c r="G26" i="5"/>
  <c r="H25" i="5"/>
  <c r="I24" i="5"/>
  <c r="G24" i="5"/>
  <c r="H23" i="5"/>
  <c r="I20" i="5"/>
  <c r="G20" i="5"/>
  <c r="I19" i="5"/>
  <c r="G19" i="5"/>
  <c r="H16" i="5"/>
  <c r="H15" i="5"/>
  <c r="I14" i="5"/>
  <c r="G14" i="5"/>
  <c r="H13" i="5"/>
  <c r="I12" i="5"/>
  <c r="H11" i="5"/>
  <c r="I8" i="5"/>
  <c r="C21" i="5"/>
  <c r="K21" i="5" s="1"/>
  <c r="F16" i="5"/>
  <c r="F25" i="5"/>
  <c r="G7" i="5"/>
  <c r="K7" i="5" s="1"/>
  <c r="I7" i="5"/>
  <c r="H29" i="5"/>
  <c r="H28" i="5"/>
  <c r="H26" i="5"/>
  <c r="I25" i="5"/>
  <c r="G25" i="5"/>
  <c r="J25" i="5" s="1"/>
  <c r="H24" i="5"/>
  <c r="I23" i="5"/>
  <c r="G23" i="5"/>
  <c r="K23" i="5" s="1"/>
  <c r="H20" i="5"/>
  <c r="H19" i="5"/>
  <c r="I16" i="5"/>
  <c r="G16" i="5"/>
  <c r="I15" i="5"/>
  <c r="G15" i="5"/>
  <c r="H14" i="5"/>
  <c r="I13" i="5"/>
  <c r="G13" i="5"/>
  <c r="H12" i="5"/>
  <c r="I11" i="5"/>
  <c r="G11" i="5"/>
  <c r="H8" i="5"/>
  <c r="I10" i="5"/>
  <c r="G10" i="5"/>
  <c r="H9" i="5"/>
  <c r="H10" i="5"/>
  <c r="I9" i="5"/>
  <c r="G9" i="5"/>
  <c r="G29" i="5"/>
  <c r="K29" i="5" s="1"/>
  <c r="G12" i="5"/>
  <c r="J12" i="5" s="1"/>
  <c r="C16" i="5"/>
  <c r="K16" i="5" s="1"/>
  <c r="G28" i="5"/>
  <c r="J28" i="5" s="1"/>
  <c r="K27" i="5"/>
  <c r="L17" i="5"/>
  <c r="J17" i="5"/>
  <c r="L18" i="5"/>
  <c r="J29" i="5"/>
  <c r="L27" i="5"/>
  <c r="C18" i="5"/>
  <c r="X32" i="8"/>
  <c r="AB32" i="8" s="1"/>
  <c r="F29" i="5"/>
  <c r="C29" i="5"/>
  <c r="BB6" i="1"/>
  <c r="Z16" i="1"/>
  <c r="Z8" i="1"/>
  <c r="BF19" i="1"/>
  <c r="BC19" i="1"/>
  <c r="BD19" i="1"/>
  <c r="BE19" i="1"/>
  <c r="BH20" i="1"/>
  <c r="BK19" i="1"/>
  <c r="BJ19" i="1"/>
  <c r="W20" i="1"/>
  <c r="BJ11" i="1"/>
  <c r="BJ9" i="1"/>
  <c r="BK18" i="1"/>
  <c r="BK10" i="1"/>
  <c r="BL11" i="1"/>
  <c r="BL9" i="1"/>
  <c r="BJ18" i="1"/>
  <c r="BJ10" i="1"/>
  <c r="BF8" i="1"/>
  <c r="C28" i="5"/>
  <c r="D19" i="5"/>
  <c r="F19" i="5"/>
  <c r="AK6" i="8"/>
  <c r="D16" i="5"/>
  <c r="D13" i="5"/>
  <c r="E12" i="5"/>
  <c r="C12" i="5"/>
  <c r="AB6" i="8"/>
  <c r="V32" i="8"/>
  <c r="W32" i="8"/>
  <c r="AA32" i="8" s="1"/>
  <c r="Y32" i="8"/>
  <c r="Z32" i="8" s="1"/>
  <c r="M29" i="8"/>
  <c r="N29" i="8"/>
  <c r="J32" i="8"/>
  <c r="O6" i="8"/>
  <c r="M28" i="8"/>
  <c r="N28" i="8"/>
  <c r="M27" i="8"/>
  <c r="N27" i="8"/>
  <c r="M26" i="8"/>
  <c r="N26" i="8"/>
  <c r="M25" i="8"/>
  <c r="N25" i="8"/>
  <c r="M24" i="8"/>
  <c r="N24" i="8"/>
  <c r="N21" i="8"/>
  <c r="M21" i="8"/>
  <c r="N6" i="8"/>
  <c r="L32" i="8"/>
  <c r="O32" i="8"/>
  <c r="M32" i="8"/>
  <c r="BW38" i="3"/>
  <c r="BW33" i="3"/>
  <c r="BX21" i="3"/>
  <c r="BJ40" i="3"/>
  <c r="BI40" i="3"/>
  <c r="BK40" i="3"/>
  <c r="BO6" i="3"/>
  <c r="BS19" i="3"/>
  <c r="F15" i="5" s="1"/>
  <c r="BN6" i="3"/>
  <c r="BN40" i="3"/>
  <c r="BL40" i="3"/>
  <c r="BM40" i="3" s="1"/>
  <c r="BQ26" i="3"/>
  <c r="AZ6" i="3"/>
  <c r="BP30" i="3"/>
  <c r="C24" i="5" s="1"/>
  <c r="K24" i="5" s="1"/>
  <c r="BR30" i="3"/>
  <c r="E24" i="5" s="1"/>
  <c r="BW19" i="3"/>
  <c r="BW18" i="3"/>
  <c r="BW15" i="3"/>
  <c r="BW14" i="3"/>
  <c r="BW13" i="3"/>
  <c r="BS27" i="3"/>
  <c r="BQ27" i="3"/>
  <c r="BS30" i="3"/>
  <c r="BQ30" i="3"/>
  <c r="BY30" i="3" s="1"/>
  <c r="BS26" i="3"/>
  <c r="F21" i="5" s="1"/>
  <c r="V40" i="3"/>
  <c r="BP8" i="3"/>
  <c r="BX8" i="3" s="1"/>
  <c r="BR8" i="3"/>
  <c r="BW8" i="3" s="1"/>
  <c r="BW22" i="3"/>
  <c r="BU40" i="3"/>
  <c r="BX10" i="3"/>
  <c r="BX14" i="3"/>
  <c r="BX13" i="3"/>
  <c r="BV40" i="3"/>
  <c r="BX36" i="3"/>
  <c r="BX35" i="3"/>
  <c r="BX16" i="3"/>
  <c r="BX15" i="3"/>
  <c r="BY14" i="3"/>
  <c r="BY13" i="3"/>
  <c r="W40" i="3"/>
  <c r="AA40" i="3" s="1"/>
  <c r="Y40" i="3"/>
  <c r="Z40" i="3" s="1"/>
  <c r="AK40" i="3"/>
  <c r="AO40" i="3" s="1"/>
  <c r="AW40" i="3"/>
  <c r="BA40" i="3" s="1"/>
  <c r="BO40" i="3"/>
  <c r="X40" i="3"/>
  <c r="AB40" i="3" s="1"/>
  <c r="AJ40" i="3"/>
  <c r="AN40" i="3" s="1"/>
  <c r="AL40" i="3"/>
  <c r="AM40" i="3" s="1"/>
  <c r="AX40" i="3"/>
  <c r="BB40" i="3" s="1"/>
  <c r="AZ40" i="3"/>
  <c r="M31" i="3"/>
  <c r="M27" i="3"/>
  <c r="N30" i="3"/>
  <c r="N26" i="3"/>
  <c r="O31" i="3"/>
  <c r="O27" i="3"/>
  <c r="BX38" i="3"/>
  <c r="BX37" i="3"/>
  <c r="BW31" i="3"/>
  <c r="BW30" i="3"/>
  <c r="BW27" i="3"/>
  <c r="BW26" i="3"/>
  <c r="BX20" i="3"/>
  <c r="BX19" i="3"/>
  <c r="BX18" i="3"/>
  <c r="BX11" i="3"/>
  <c r="BY10" i="3"/>
  <c r="M30" i="3"/>
  <c r="M26" i="3"/>
  <c r="N31" i="3"/>
  <c r="N27" i="3"/>
  <c r="O30" i="3"/>
  <c r="O26" i="3"/>
  <c r="BX31" i="3"/>
  <c r="BX30" i="3"/>
  <c r="BT40" i="3"/>
  <c r="M28" i="3"/>
  <c r="BW32" i="3"/>
  <c r="BX22" i="3"/>
  <c r="BY16" i="3"/>
  <c r="BY15" i="3"/>
  <c r="I40" i="3"/>
  <c r="K40" i="3"/>
  <c r="O40" i="3" s="1"/>
  <c r="M32" i="3"/>
  <c r="M24" i="3"/>
  <c r="N32" i="3"/>
  <c r="O32" i="3"/>
  <c r="BX33" i="3"/>
  <c r="BX32" i="3"/>
  <c r="J40" i="3"/>
  <c r="N40" i="3" s="1"/>
  <c r="L40" i="3"/>
  <c r="M40" i="3" s="1"/>
  <c r="O39" i="3"/>
  <c r="BX39" i="3"/>
  <c r="M39" i="3"/>
  <c r="N39" i="3"/>
  <c r="BW39" i="3"/>
  <c r="O34" i="3"/>
  <c r="BW34" i="3"/>
  <c r="M34" i="3"/>
  <c r="N34" i="3"/>
  <c r="BX34" i="3"/>
  <c r="BW28" i="3"/>
  <c r="BW24" i="3"/>
  <c r="N29" i="3"/>
  <c r="N25" i="3"/>
  <c r="N23" i="3"/>
  <c r="N21" i="3"/>
  <c r="N17" i="3"/>
  <c r="O28" i="3"/>
  <c r="O24" i="3"/>
  <c r="BR29" i="3"/>
  <c r="BW29" i="3" s="1"/>
  <c r="BP28" i="3"/>
  <c r="BX28" i="3" s="1"/>
  <c r="BR25" i="3"/>
  <c r="BW25" i="3" s="1"/>
  <c r="BP24" i="3"/>
  <c r="BX24" i="3" s="1"/>
  <c r="BR23" i="3"/>
  <c r="BR21" i="3"/>
  <c r="BW21" i="3" s="1"/>
  <c r="BR17" i="3"/>
  <c r="BW17" i="3" s="1"/>
  <c r="O29" i="3"/>
  <c r="O25" i="3"/>
  <c r="O23" i="3"/>
  <c r="O21" i="3"/>
  <c r="O17" i="3"/>
  <c r="BY39" i="3"/>
  <c r="BY38" i="3"/>
  <c r="BY37" i="3"/>
  <c r="BY36" i="3"/>
  <c r="BY35" i="3"/>
  <c r="BY34" i="3"/>
  <c r="BY33" i="3"/>
  <c r="BY32" i="3"/>
  <c r="BY31" i="3"/>
  <c r="BY29" i="3"/>
  <c r="BY28" i="3"/>
  <c r="BY26" i="3"/>
  <c r="BY25" i="3"/>
  <c r="BY24" i="3"/>
  <c r="BY23" i="3"/>
  <c r="BY22" i="3"/>
  <c r="BY21" i="3"/>
  <c r="BY20" i="3"/>
  <c r="BY19" i="3"/>
  <c r="BY18" i="3"/>
  <c r="BY17" i="3"/>
  <c r="BY11" i="3"/>
  <c r="O12" i="3"/>
  <c r="M12" i="3"/>
  <c r="BW12" i="3"/>
  <c r="N12" i="3"/>
  <c r="BY12" i="3"/>
  <c r="BQ9" i="3"/>
  <c r="BY9" i="3" s="1"/>
  <c r="N9" i="3"/>
  <c r="BR9" i="3"/>
  <c r="BW9" i="3" s="1"/>
  <c r="O8" i="3"/>
  <c r="M8" i="3"/>
  <c r="N8" i="3"/>
  <c r="BY8" i="3"/>
  <c r="M7" i="3"/>
  <c r="BQ7" i="3"/>
  <c r="BW7" i="3"/>
  <c r="N7" i="3"/>
  <c r="O6" i="3"/>
  <c r="BX6" i="3"/>
  <c r="N6" i="3"/>
  <c r="BW6" i="3"/>
  <c r="BY6" i="3"/>
  <c r="M6" i="3"/>
  <c r="M12" i="1"/>
  <c r="L20" i="1"/>
  <c r="BE12" i="1"/>
  <c r="K20" i="1"/>
  <c r="O20" i="1" s="1"/>
  <c r="BC7" i="1"/>
  <c r="BK7" i="1" s="1"/>
  <c r="M7" i="1"/>
  <c r="BE7" i="1"/>
  <c r="BJ7" i="1" s="1"/>
  <c r="J20" i="1"/>
  <c r="N20" i="1" s="1"/>
  <c r="BD16" i="1"/>
  <c r="BL16" i="1" s="1"/>
  <c r="AY20" i="1"/>
  <c r="AV20" i="1"/>
  <c r="BC12" i="1"/>
  <c r="BK12" i="1" s="1"/>
  <c r="BB20" i="1"/>
  <c r="AZ20" i="1"/>
  <c r="AW20" i="1"/>
  <c r="BA20" i="1" s="1"/>
  <c r="BF13" i="1"/>
  <c r="BE13" i="1"/>
  <c r="AM20" i="1"/>
  <c r="AJ20" i="1"/>
  <c r="AN20" i="1" s="1"/>
  <c r="AK20" i="1"/>
  <c r="AO20" i="1" s="1"/>
  <c r="AI20" i="1"/>
  <c r="AM6" i="1"/>
  <c r="AL20" i="1"/>
  <c r="BL17" i="1"/>
  <c r="Z17" i="1"/>
  <c r="AA17" i="1"/>
  <c r="AB17" i="1"/>
  <c r="BJ17" i="1"/>
  <c r="BK17" i="1"/>
  <c r="BK16" i="1"/>
  <c r="AA16" i="1"/>
  <c r="BF16" i="1"/>
  <c r="Z15" i="1"/>
  <c r="BC15" i="1"/>
  <c r="BK15" i="1" s="1"/>
  <c r="BD15" i="1"/>
  <c r="BL15" i="1" s="1"/>
  <c r="BJ15" i="1"/>
  <c r="BK14" i="1"/>
  <c r="Z14" i="1"/>
  <c r="AA14" i="1"/>
  <c r="BD14" i="1"/>
  <c r="BJ14" i="1"/>
  <c r="BL14" i="1"/>
  <c r="Z20" i="1"/>
  <c r="Z13" i="1"/>
  <c r="BC13" i="1"/>
  <c r="BK13" i="1" s="1"/>
  <c r="BD13" i="1"/>
  <c r="BL13" i="1" s="1"/>
  <c r="BJ13" i="1"/>
  <c r="Z12" i="1"/>
  <c r="AA12" i="1"/>
  <c r="BD12" i="1"/>
  <c r="BL12" i="1" s="1"/>
  <c r="BJ12" i="1"/>
  <c r="BL8" i="1"/>
  <c r="V20" i="1"/>
  <c r="AB8" i="1"/>
  <c r="BJ8" i="1"/>
  <c r="BK8" i="1"/>
  <c r="AA8" i="1"/>
  <c r="AA7" i="1"/>
  <c r="BD7" i="1"/>
  <c r="BL7" i="1" s="1"/>
  <c r="X20" i="1"/>
  <c r="AB20" i="1" s="1"/>
  <c r="Z7" i="1"/>
  <c r="AA20" i="1"/>
  <c r="Z6" i="1"/>
  <c r="BE6" i="1"/>
  <c r="Y20" i="1"/>
  <c r="BG20" i="1"/>
  <c r="BD6" i="1"/>
  <c r="I20" i="1"/>
  <c r="BF6" i="1"/>
  <c r="F27" i="5" l="1"/>
  <c r="L13" i="5"/>
  <c r="D28" i="5"/>
  <c r="K26" i="5"/>
  <c r="J26" i="5"/>
  <c r="F11" i="5"/>
  <c r="F8" i="5"/>
  <c r="J21" i="5"/>
  <c r="L25" i="5"/>
  <c r="J22" i="5"/>
  <c r="F10" i="5"/>
  <c r="BC20" i="1"/>
  <c r="BK20" i="1" s="1"/>
  <c r="F22" i="5"/>
  <c r="L28" i="5"/>
  <c r="C20" i="5"/>
  <c r="K20" i="5" s="1"/>
  <c r="BD20" i="1"/>
  <c r="L12" i="5"/>
  <c r="K12" i="5"/>
  <c r="D23" i="5"/>
  <c r="L23" i="5" s="1"/>
  <c r="C23" i="5"/>
  <c r="K28" i="5"/>
  <c r="I30" i="5"/>
  <c r="D15" i="5"/>
  <c r="E19" i="5"/>
  <c r="D12" i="5"/>
  <c r="J24" i="5"/>
  <c r="AE32" i="8"/>
  <c r="L19" i="5"/>
  <c r="L16" i="5"/>
  <c r="K25" i="5"/>
  <c r="AF32" i="8"/>
  <c r="AJ32" i="8"/>
  <c r="AD32" i="8"/>
  <c r="AL32" i="8" s="1"/>
  <c r="J19" i="5"/>
  <c r="L15" i="5"/>
  <c r="AC32" i="8"/>
  <c r="AK32" i="8" s="1"/>
  <c r="H30" i="5"/>
  <c r="F24" i="5"/>
  <c r="E7" i="5"/>
  <c r="J7" i="5" s="1"/>
  <c r="C22" i="5"/>
  <c r="K22" i="5" s="1"/>
  <c r="D21" i="5"/>
  <c r="L21" i="5" s="1"/>
  <c r="E23" i="5"/>
  <c r="J23" i="5" s="1"/>
  <c r="E20" i="5"/>
  <c r="J20" i="5" s="1"/>
  <c r="E16" i="5"/>
  <c r="J16" i="5" s="1"/>
  <c r="BY27" i="3"/>
  <c r="D22" i="5"/>
  <c r="L22" i="5" s="1"/>
  <c r="F9" i="5"/>
  <c r="G30" i="5"/>
  <c r="L29" i="5"/>
  <c r="C8" i="5"/>
  <c r="K8" i="5" s="1"/>
  <c r="C9" i="5"/>
  <c r="K9" i="5" s="1"/>
  <c r="E10" i="5"/>
  <c r="J10" i="5" s="1"/>
  <c r="D8" i="5"/>
  <c r="L8" i="5" s="1"/>
  <c r="D10" i="5"/>
  <c r="L10" i="5" s="1"/>
  <c r="E11" i="5"/>
  <c r="J11" i="5" s="1"/>
  <c r="E13" i="5"/>
  <c r="J13" i="5" s="1"/>
  <c r="E14" i="5"/>
  <c r="J14" i="5" s="1"/>
  <c r="E15" i="5"/>
  <c r="J15" i="5" s="1"/>
  <c r="E8" i="5"/>
  <c r="J8" i="5" s="1"/>
  <c r="E9" i="5"/>
  <c r="J9" i="5" s="1"/>
  <c r="C10" i="5"/>
  <c r="K10" i="5" s="1"/>
  <c r="D11" i="5"/>
  <c r="L11" i="5" s="1"/>
  <c r="D14" i="5"/>
  <c r="L14" i="5" s="1"/>
  <c r="D20" i="5"/>
  <c r="L20" i="5" s="1"/>
  <c r="D24" i="5"/>
  <c r="L24" i="5" s="1"/>
  <c r="D26" i="5"/>
  <c r="L26" i="5" s="1"/>
  <c r="AL6" i="8"/>
  <c r="D7" i="5"/>
  <c r="D9" i="5"/>
  <c r="L9" i="5" s="1"/>
  <c r="C11" i="5"/>
  <c r="K11" i="5" s="1"/>
  <c r="C13" i="5"/>
  <c r="K13" i="5" s="1"/>
  <c r="C14" i="5"/>
  <c r="K14" i="5" s="1"/>
  <c r="C15" i="5"/>
  <c r="K15" i="5" s="1"/>
  <c r="C19" i="5"/>
  <c r="K19" i="5" s="1"/>
  <c r="K18" i="5"/>
  <c r="BW23" i="3"/>
  <c r="E18" i="5"/>
  <c r="BF20" i="1"/>
  <c r="F7" i="5"/>
  <c r="N32" i="8"/>
  <c r="BS40" i="3"/>
  <c r="BQ40" i="3"/>
  <c r="BY40" i="3" s="1"/>
  <c r="BY7" i="3"/>
  <c r="BR40" i="3"/>
  <c r="BW40" i="3" s="1"/>
  <c r="BP40" i="3"/>
  <c r="BX40" i="3" s="1"/>
  <c r="BL6" i="1"/>
  <c r="BK6" i="1"/>
  <c r="BE20" i="1"/>
  <c r="BJ20" i="1"/>
  <c r="BL20" i="1"/>
  <c r="BJ6" i="1"/>
  <c r="F30" i="5" l="1"/>
  <c r="L7" i="5"/>
  <c r="D30" i="5"/>
  <c r="L30" i="5" s="1"/>
  <c r="C30" i="5"/>
  <c r="K30" i="5" s="1"/>
  <c r="E30" i="5"/>
  <c r="J30" i="5" s="1"/>
  <c r="J18" i="5"/>
</calcChain>
</file>

<file path=xl/sharedStrings.xml><?xml version="1.0" encoding="utf-8"?>
<sst xmlns="http://schemas.openxmlformats.org/spreadsheetml/2006/main" count="393" uniqueCount="84">
  <si>
    <t>№</t>
  </si>
  <si>
    <t>Предметы</t>
  </si>
  <si>
    <t>Итого/ в среднем</t>
  </si>
  <si>
    <t>1 класс</t>
  </si>
  <si>
    <t>Количество</t>
  </si>
  <si>
    <t>н/а</t>
  </si>
  <si>
    <t>"2"</t>
  </si>
  <si>
    <t>"3"</t>
  </si>
  <si>
    <t>"4"</t>
  </si>
  <si>
    <t>"5"</t>
  </si>
  <si>
    <t>зач</t>
  </si>
  <si>
    <t>обуч.</t>
  </si>
  <si>
    <t>Ср. балл</t>
  </si>
  <si>
    <t>%</t>
  </si>
  <si>
    <t>обучен.</t>
  </si>
  <si>
    <t>на 4 и 5</t>
  </si>
  <si>
    <t>3-5</t>
  </si>
  <si>
    <t>4-5</t>
  </si>
  <si>
    <t>∑</t>
  </si>
  <si>
    <t>Русский язык</t>
  </si>
  <si>
    <t>Литература</t>
  </si>
  <si>
    <t>Английский язык</t>
  </si>
  <si>
    <t>Немецкий язык</t>
  </si>
  <si>
    <t>Французский язык</t>
  </si>
  <si>
    <t>Другой иностранный язык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</si>
  <si>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</si>
  <si>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</si>
  <si>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</si>
  <si>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</si>
  <si>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</si>
  <si>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Технология</t>
  </si>
  <si>
    <t>Основы жизненного самоопределения</t>
  </si>
  <si>
    <t>Предметы двигательно-активного характера</t>
  </si>
  <si>
    <t>2 класс</t>
  </si>
  <si>
    <t>3 класс</t>
  </si>
  <si>
    <t>4 класс</t>
  </si>
  <si>
    <t>В целом по ступени</t>
  </si>
  <si>
    <t>отм.</t>
  </si>
  <si>
    <t>не атт.</t>
  </si>
  <si>
    <t>зач.</t>
  </si>
  <si>
    <t>Показатели успеваемости по 1 ступени (1 - 4 класс)</t>
  </si>
  <si>
    <t>Показатели успеваемости по 2 ступени (5 - 9 класс)</t>
  </si>
  <si>
    <t>Укажите итоговое количество обучающихся на "4" и "5" по ступени:</t>
  </si>
  <si>
    <t>5 класс</t>
  </si>
  <si>
    <t>6 класс</t>
  </si>
  <si>
    <t>7 класс</t>
  </si>
  <si>
    <t>8 класс</t>
  </si>
  <si>
    <t>9 класс</t>
  </si>
  <si>
    <t>Алгебра</t>
  </si>
  <si>
    <t>Геометрия</t>
  </si>
  <si>
    <t>Информатика и ИКТ</t>
  </si>
  <si>
    <t>Естествознание</t>
  </si>
  <si>
    <t>Биология</t>
  </si>
  <si>
    <t>Химия</t>
  </si>
  <si>
    <t>Физика</t>
  </si>
  <si>
    <t>Природоведение</t>
  </si>
  <si>
    <t>История</t>
  </si>
  <si>
    <t>Обществознание</t>
  </si>
  <si>
    <t>География</t>
  </si>
  <si>
    <t>Искусство</t>
  </si>
  <si>
    <t>Мировая художественная культура</t>
  </si>
  <si>
    <t>Основы безопасности жизнедеятельности</t>
  </si>
  <si>
    <t>Основы проектной деятельности</t>
  </si>
  <si>
    <t>Предметы краеведческого направления</t>
  </si>
  <si>
    <t>Экология</t>
  </si>
  <si>
    <t>Экономика</t>
  </si>
  <si>
    <t>Краеведение</t>
  </si>
  <si>
    <t>Граждановедение</t>
  </si>
  <si>
    <t>История России</t>
  </si>
  <si>
    <t>Всеобщая история</t>
  </si>
  <si>
    <t>Право</t>
  </si>
  <si>
    <t>Проектная деятельность</t>
  </si>
  <si>
    <t>10 класс</t>
  </si>
  <si>
    <t>11 класс</t>
  </si>
  <si>
    <t>Иностранный язык</t>
  </si>
  <si>
    <t>Мировая художественная кулльтура</t>
  </si>
  <si>
    <t>Показатели успеваемости в целом</t>
  </si>
  <si>
    <t>Итого / в среднем</t>
  </si>
  <si>
    <t>Показатели успеваемости</t>
  </si>
  <si>
    <t/>
  </si>
  <si>
    <t>Количество обучающихся на 4 и 5</t>
  </si>
  <si>
    <t>Показатели успеваемости по 3 ступени (10 - 11 класс)</t>
  </si>
  <si>
    <t>Ответственный за заполнение</t>
  </si>
  <si>
    <t>Контактный телефон ответственного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</si>
</sst>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1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ck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hair">
        <color auto="1"/>
      </right>
      <top style="thick">
        <color auto="1"/>
      </top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double">
        <color indexed="64"/>
      </right>
      <top/>
      <bottom style="hair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4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37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4" borderId="19" xfId="1" applyFont="1" applyFill="1" applyBorder="1" applyAlignment="1" applyProtection="1">
      <alignment horizontal="center"/>
    </xf>
    <xf numFmtId="0" fontId="0" fillId="0" borderId="0" xfId="0"/>
    <xf numFmtId="0" fontId="6" fillId="4" borderId="30" xfId="1" applyFont="1" applyFill="1" applyBorder="1" applyAlignment="1" applyProtection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center" wrapText="1"/>
    </xf>
    <xf numFmtId="2" fontId="2" fillId="3" borderId="38" xfId="0" applyNumberFormat="1" applyFont="1" applyFill="1" applyBorder="1" applyAlignment="1">
      <alignment horizontal="center" wrapText="1"/>
    </xf>
    <xf numFmtId="10" fontId="2" fillId="3" borderId="38" xfId="0" applyNumberFormat="1" applyFont="1" applyFill="1" applyBorder="1" applyAlignment="1">
      <alignment horizontal="center" wrapText="1"/>
    </xf>
    <xf numFmtId="10" fontId="2" fillId="3" borderId="40" xfId="0" applyNumberFormat="1" applyFont="1" applyFill="1" applyBorder="1" applyAlignment="1">
      <alignment horizontal="center" wrapText="1"/>
    </xf>
    <xf numFmtId="10" fontId="2" fillId="3" borderId="43" xfId="0" applyNumberFormat="1" applyFont="1" applyFill="1" applyBorder="1" applyAlignment="1">
      <alignment horizontal="center" wrapText="1"/>
    </xf>
    <xf numFmtId="0" fontId="6" fillId="4" borderId="23" xfId="1" applyFont="1" applyFill="1" applyBorder="1" applyAlignment="1" applyProtection="1">
      <alignment horizontal="center"/>
    </xf>
    <xf numFmtId="0" fontId="0" fillId="0" borderId="0" xfId="0"/>
    <xf numFmtId="0" fontId="2" fillId="2" borderId="87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wrapText="1"/>
    </xf>
    <xf numFmtId="0" fontId="2" fillId="3" borderId="56" xfId="0" applyFont="1" applyFill="1" applyBorder="1" applyAlignment="1">
      <alignment horizontal="center" wrapText="1"/>
    </xf>
    <xf numFmtId="2" fontId="2" fillId="3" borderId="56" xfId="0" applyNumberFormat="1" applyFont="1" applyFill="1" applyBorder="1" applyAlignment="1">
      <alignment horizontal="center" wrapText="1"/>
    </xf>
    <xf numFmtId="10" fontId="2" fillId="3" borderId="56" xfId="0" applyNumberFormat="1" applyFont="1" applyFill="1" applyBorder="1" applyAlignment="1">
      <alignment horizontal="center" wrapText="1"/>
    </xf>
    <xf numFmtId="0" fontId="0" fillId="0" borderId="0" xfId="0"/>
    <xf numFmtId="0" fontId="6" fillId="4" borderId="25" xfId="1" applyFont="1" applyFill="1" applyBorder="1" applyAlignment="1" applyProtection="1">
      <alignment horizontal="center"/>
    </xf>
    <xf numFmtId="0" fontId="0" fillId="8" borderId="0" xfId="0" applyFill="1"/>
    <xf numFmtId="0" fontId="10" fillId="10" borderId="95" xfId="0" applyFont="1" applyFill="1" applyBorder="1" applyAlignment="1">
      <alignment horizontal="center" vertical="center"/>
    </xf>
    <xf numFmtId="0" fontId="9" fillId="5" borderId="93" xfId="0" applyFont="1" applyFill="1" applyBorder="1" applyAlignment="1">
      <alignment horizontal="left" vertical="center"/>
    </xf>
    <xf numFmtId="0" fontId="9" fillId="7" borderId="121" xfId="0" applyFont="1" applyFill="1" applyBorder="1" applyAlignment="1">
      <alignment horizontal="center" vertical="center"/>
    </xf>
    <xf numFmtId="0" fontId="9" fillId="7" borderId="104" xfId="0" applyFont="1" applyFill="1" applyBorder="1" applyAlignment="1">
      <alignment horizontal="center" vertical="center"/>
    </xf>
    <xf numFmtId="0" fontId="9" fillId="7" borderId="129" xfId="0" applyFont="1" applyFill="1" applyBorder="1" applyAlignment="1">
      <alignment horizontal="center" vertical="center"/>
    </xf>
    <xf numFmtId="0" fontId="9" fillId="7" borderId="103" xfId="0" applyFont="1" applyFill="1" applyBorder="1" applyAlignment="1">
      <alignment horizontal="center" vertical="center"/>
    </xf>
    <xf numFmtId="2" fontId="9" fillId="7" borderId="104" xfId="0" applyNumberFormat="1" applyFont="1" applyFill="1" applyBorder="1" applyAlignment="1">
      <alignment horizontal="center" vertical="center"/>
    </xf>
    <xf numFmtId="10" fontId="9" fillId="7" borderId="104" xfId="0" applyNumberFormat="1" applyFont="1" applyFill="1" applyBorder="1" applyAlignment="1">
      <alignment horizontal="center" vertical="center"/>
    </xf>
    <xf numFmtId="10" fontId="9" fillId="7" borderId="105" xfId="0" applyNumberFormat="1" applyFont="1" applyFill="1" applyBorder="1" applyAlignment="1">
      <alignment horizontal="center" vertical="center"/>
    </xf>
    <xf numFmtId="0" fontId="10" fillId="10" borderId="97" xfId="0" applyFont="1" applyFill="1" applyBorder="1" applyAlignment="1">
      <alignment horizontal="center" vertical="center"/>
    </xf>
    <xf numFmtId="0" fontId="9" fillId="5" borderId="96" xfId="0" applyFont="1" applyFill="1" applyBorder="1" applyAlignment="1">
      <alignment horizontal="left" vertical="center"/>
    </xf>
    <xf numFmtId="0" fontId="9" fillId="7" borderId="122" xfId="0" applyFont="1" applyFill="1" applyBorder="1" applyAlignment="1">
      <alignment horizontal="center" vertical="center"/>
    </xf>
    <xf numFmtId="0" fontId="9" fillId="7" borderId="107" xfId="0" applyFont="1" applyFill="1" applyBorder="1" applyAlignment="1">
      <alignment horizontal="center" vertical="center"/>
    </xf>
    <xf numFmtId="0" fontId="9" fillId="7" borderId="130" xfId="0" applyFont="1" applyFill="1" applyBorder="1" applyAlignment="1">
      <alignment horizontal="center" vertical="center"/>
    </xf>
    <xf numFmtId="0" fontId="9" fillId="7" borderId="106" xfId="0" applyFont="1" applyFill="1" applyBorder="1" applyAlignment="1">
      <alignment horizontal="center" vertical="center"/>
    </xf>
    <xf numFmtId="2" fontId="9" fillId="7" borderId="107" xfId="0" applyNumberFormat="1" applyFont="1" applyFill="1" applyBorder="1" applyAlignment="1">
      <alignment horizontal="center" vertical="center"/>
    </xf>
    <xf numFmtId="10" fontId="9" fillId="7" borderId="107" xfId="0" applyNumberFormat="1" applyFont="1" applyFill="1" applyBorder="1" applyAlignment="1">
      <alignment horizontal="center" vertical="center"/>
    </xf>
    <xf numFmtId="10" fontId="9" fillId="7" borderId="108" xfId="0" applyNumberFormat="1" applyFont="1" applyFill="1" applyBorder="1" applyAlignment="1">
      <alignment horizontal="center" vertical="center"/>
    </xf>
    <xf numFmtId="0" fontId="10" fillId="10" borderId="123" xfId="0" applyFont="1" applyFill="1" applyBorder="1" applyAlignment="1">
      <alignment horizontal="center" vertical="center"/>
    </xf>
    <xf numFmtId="0" fontId="9" fillId="5" borderId="124" xfId="0" applyFont="1" applyFill="1" applyBorder="1" applyAlignment="1">
      <alignment horizontal="left" vertical="center"/>
    </xf>
    <xf numFmtId="0" fontId="9" fillId="7" borderId="125" xfId="0" applyFont="1" applyFill="1" applyBorder="1" applyAlignment="1">
      <alignment horizontal="center" vertical="center"/>
    </xf>
    <xf numFmtId="0" fontId="9" fillId="7" borderId="126" xfId="0" applyFont="1" applyFill="1" applyBorder="1" applyAlignment="1">
      <alignment horizontal="center" vertical="center"/>
    </xf>
    <xf numFmtId="0" fontId="9" fillId="7" borderId="131" xfId="0" applyFont="1" applyFill="1" applyBorder="1" applyAlignment="1">
      <alignment horizontal="center" vertical="center"/>
    </xf>
    <xf numFmtId="0" fontId="9" fillId="7" borderId="132" xfId="0" applyFont="1" applyFill="1" applyBorder="1" applyAlignment="1">
      <alignment horizontal="center" vertical="center"/>
    </xf>
    <xf numFmtId="2" fontId="9" fillId="7" borderId="110" xfId="0" applyNumberFormat="1" applyFont="1" applyFill="1" applyBorder="1" applyAlignment="1">
      <alignment horizontal="center" vertical="center"/>
    </xf>
    <xf numFmtId="10" fontId="9" fillId="7" borderId="110" xfId="0" applyNumberFormat="1" applyFont="1" applyFill="1" applyBorder="1" applyAlignment="1">
      <alignment horizontal="center" vertical="center"/>
    </xf>
    <xf numFmtId="10" fontId="9" fillId="7" borderId="111" xfId="0" applyNumberFormat="1" applyFont="1" applyFill="1" applyBorder="1" applyAlignment="1">
      <alignment horizontal="center" vertical="center"/>
    </xf>
    <xf numFmtId="2" fontId="9" fillId="7" borderId="127" xfId="0" applyNumberFormat="1" applyFont="1" applyFill="1" applyBorder="1" applyAlignment="1">
      <alignment horizontal="center" vertical="center"/>
    </xf>
    <xf numFmtId="10" fontId="9" fillId="7" borderId="127" xfId="0" applyNumberFormat="1" applyFont="1" applyFill="1" applyBorder="1" applyAlignment="1">
      <alignment horizontal="center" vertical="center"/>
    </xf>
    <xf numFmtId="10" fontId="9" fillId="7" borderId="128" xfId="0" applyNumberFormat="1" applyFont="1" applyFill="1" applyBorder="1" applyAlignment="1">
      <alignment horizontal="center" vertical="center"/>
    </xf>
    <xf numFmtId="0" fontId="10" fillId="10" borderId="120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left" vertical="center"/>
    </xf>
    <xf numFmtId="0" fontId="9" fillId="7" borderId="109" xfId="0" applyFont="1" applyFill="1" applyBorder="1" applyAlignment="1">
      <alignment horizontal="center" vertical="center"/>
    </xf>
    <xf numFmtId="0" fontId="9" fillId="7" borderId="110" xfId="0" applyFont="1" applyFill="1" applyBorder="1" applyAlignment="1">
      <alignment horizontal="center" vertical="center"/>
    </xf>
    <xf numFmtId="0" fontId="9" fillId="7" borderId="111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8" fillId="0" borderId="14" xfId="1" applyFont="1" applyFill="1" applyBorder="1" applyAlignment="1" applyProtection="1">
      <alignment horizontal="center"/>
      <protection locked="0"/>
    </xf>
    <xf numFmtId="0" fontId="8" fillId="0" borderId="17" xfId="1" applyFont="1" applyFill="1" applyBorder="1" applyAlignment="1" applyProtection="1">
      <alignment horizontal="center"/>
      <protection locked="0"/>
    </xf>
    <xf numFmtId="0" fontId="8" fillId="0" borderId="19" xfId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0" fontId="8" fillId="0" borderId="21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/>
      <protection locked="0"/>
    </xf>
    <xf numFmtId="0" fontId="8" fillId="4" borderId="2" xfId="1" applyFont="1" applyFill="1" applyBorder="1" applyProtection="1"/>
    <xf numFmtId="0" fontId="1" fillId="2" borderId="11" xfId="0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10" fontId="1" fillId="2" borderId="11" xfId="0" applyNumberFormat="1" applyFont="1" applyFill="1" applyBorder="1" applyAlignment="1">
      <alignment horizontal="center" wrapText="1"/>
    </xf>
    <xf numFmtId="10" fontId="1" fillId="2" borderId="24" xfId="0" applyNumberFormat="1" applyFont="1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2" fontId="1" fillId="3" borderId="11" xfId="0" applyNumberFormat="1" applyFont="1" applyFill="1" applyBorder="1" applyAlignment="1">
      <alignment horizontal="center" wrapText="1"/>
    </xf>
    <xf numFmtId="10" fontId="1" fillId="3" borderId="11" xfId="0" applyNumberFormat="1" applyFont="1" applyFill="1" applyBorder="1" applyAlignment="1">
      <alignment horizontal="center" wrapText="1"/>
    </xf>
    <xf numFmtId="10" fontId="1" fillId="3" borderId="24" xfId="0" applyNumberFormat="1" applyFont="1" applyFill="1" applyBorder="1" applyAlignment="1">
      <alignment horizontal="center" wrapText="1"/>
    </xf>
    <xf numFmtId="0" fontId="8" fillId="4" borderId="6" xfId="1" applyFont="1" applyFill="1" applyBorder="1" applyProtection="1"/>
    <xf numFmtId="0" fontId="8" fillId="4" borderId="26" xfId="1" applyFont="1" applyFill="1" applyBorder="1" applyProtection="1"/>
    <xf numFmtId="0" fontId="1" fillId="2" borderId="52" xfId="0" applyFont="1" applyFill="1" applyBorder="1" applyAlignment="1">
      <alignment horizontal="center" wrapText="1"/>
    </xf>
    <xf numFmtId="2" fontId="1" fillId="2" borderId="52" xfId="0" applyNumberFormat="1" applyFont="1" applyFill="1" applyBorder="1" applyAlignment="1">
      <alignment horizontal="center" wrapText="1"/>
    </xf>
    <xf numFmtId="10" fontId="1" fillId="2" borderId="52" xfId="0" applyNumberFormat="1" applyFont="1" applyFill="1" applyBorder="1" applyAlignment="1">
      <alignment horizontal="center" wrapText="1"/>
    </xf>
    <xf numFmtId="10" fontId="1" fillId="2" borderId="53" xfId="0" applyNumberFormat="1" applyFont="1" applyFill="1" applyBorder="1" applyAlignment="1">
      <alignment horizontal="center" wrapText="1"/>
    </xf>
    <xf numFmtId="0" fontId="1" fillId="3" borderId="50" xfId="0" applyFont="1" applyFill="1" applyBorder="1" applyAlignment="1">
      <alignment horizontal="center" wrapText="1"/>
    </xf>
    <xf numFmtId="0" fontId="1" fillId="3" borderId="52" xfId="0" applyFont="1" applyFill="1" applyBorder="1" applyAlignment="1">
      <alignment horizontal="center" wrapText="1"/>
    </xf>
    <xf numFmtId="2" fontId="1" fillId="3" borderId="52" xfId="0" applyNumberFormat="1" applyFont="1" applyFill="1" applyBorder="1" applyAlignment="1">
      <alignment horizontal="center" wrapText="1"/>
    </xf>
    <xf numFmtId="10" fontId="1" fillId="3" borderId="52" xfId="0" applyNumberFormat="1" applyFont="1" applyFill="1" applyBorder="1" applyAlignment="1">
      <alignment horizontal="center" wrapText="1"/>
    </xf>
    <xf numFmtId="10" fontId="1" fillId="3" borderId="53" xfId="0" applyNumberFormat="1" applyFont="1" applyFill="1" applyBorder="1" applyAlignment="1">
      <alignment horizontal="center" wrapText="1"/>
    </xf>
    <xf numFmtId="0" fontId="8" fillId="4" borderId="31" xfId="1" applyFont="1" applyFill="1" applyBorder="1" applyProtection="1"/>
    <xf numFmtId="0" fontId="1" fillId="2" borderId="17" xfId="0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10" fontId="1" fillId="2" borderId="17" xfId="0" applyNumberFormat="1" applyFont="1" applyFill="1" applyBorder="1" applyAlignment="1">
      <alignment horizontal="center" wrapText="1"/>
    </xf>
    <xf numFmtId="10" fontId="1" fillId="2" borderId="18" xfId="0" applyNumberFormat="1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2" fontId="1" fillId="3" borderId="17" xfId="0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 wrapText="1"/>
    </xf>
    <xf numFmtId="10" fontId="1" fillId="3" borderId="18" xfId="0" applyNumberFormat="1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2" fontId="1" fillId="2" borderId="38" xfId="0" applyNumberFormat="1" applyFont="1" applyFill="1" applyBorder="1" applyAlignment="1">
      <alignment horizontal="center" wrapText="1"/>
    </xf>
    <xf numFmtId="10" fontId="1" fillId="2" borderId="38" xfId="0" applyNumberFormat="1" applyFont="1" applyFill="1" applyBorder="1" applyAlignment="1">
      <alignment horizontal="center" wrapText="1"/>
    </xf>
    <xf numFmtId="10" fontId="1" fillId="2" borderId="40" xfId="0" applyNumberFormat="1" applyFont="1" applyFill="1" applyBorder="1" applyAlignment="1">
      <alignment horizontal="center" wrapText="1"/>
    </xf>
    <xf numFmtId="0" fontId="1" fillId="3" borderId="57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2" fontId="1" fillId="3" borderId="38" xfId="0" applyNumberFormat="1" applyFont="1" applyFill="1" applyBorder="1" applyAlignment="1">
      <alignment horizontal="center" wrapText="1"/>
    </xf>
    <xf numFmtId="10" fontId="1" fillId="3" borderId="38" xfId="0" applyNumberFormat="1" applyFont="1" applyFill="1" applyBorder="1" applyAlignment="1">
      <alignment horizontal="center" wrapText="1"/>
    </xf>
    <xf numFmtId="10" fontId="1" fillId="3" borderId="40" xfId="0" applyNumberFormat="1" applyFont="1" applyFill="1" applyBorder="1" applyAlignment="1">
      <alignment horizontal="center" wrapText="1"/>
    </xf>
    <xf numFmtId="49" fontId="10" fillId="9" borderId="101" xfId="0" applyNumberFormat="1" applyFont="1" applyFill="1" applyBorder="1" applyAlignment="1">
      <alignment horizontal="center" vertical="center"/>
    </xf>
    <xf numFmtId="49" fontId="10" fillId="9" borderId="100" xfId="0" applyNumberFormat="1" applyFont="1" applyFill="1" applyBorder="1" applyAlignment="1">
      <alignment horizontal="center" vertical="center"/>
    </xf>
    <xf numFmtId="0" fontId="10" fillId="9" borderId="100" xfId="0" applyFont="1" applyFill="1" applyBorder="1" applyAlignment="1">
      <alignment horizontal="center" vertical="center"/>
    </xf>
    <xf numFmtId="0" fontId="10" fillId="9" borderId="102" xfId="0" applyFont="1" applyFill="1" applyBorder="1" applyAlignment="1">
      <alignment horizontal="center" vertical="center"/>
    </xf>
    <xf numFmtId="0" fontId="8" fillId="0" borderId="3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3" xfId="1" applyFont="1" applyFill="1" applyBorder="1" applyAlignment="1" applyProtection="1">
      <alignment horizontal="center"/>
      <protection locked="0"/>
    </xf>
    <xf numFmtId="0" fontId="8" fillId="0" borderId="58" xfId="1" applyFont="1" applyFill="1" applyBorder="1" applyAlignment="1" applyProtection="1">
      <alignment horizontal="center"/>
      <protection locked="0"/>
    </xf>
    <xf numFmtId="0" fontId="8" fillId="0" borderId="32" xfId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6" fillId="4" borderId="25" xfId="4" applyFont="1" applyFill="1" applyBorder="1" applyAlignment="1" applyProtection="1">
      <alignment horizontal="center" vertical="center" wrapText="1"/>
      <protection hidden="1"/>
    </xf>
    <xf numFmtId="0" fontId="6" fillId="4" borderId="27" xfId="4" applyFont="1" applyFill="1" applyBorder="1" applyAlignment="1" applyProtection="1">
      <alignment horizontal="center"/>
      <protection hidden="1"/>
    </xf>
    <xf numFmtId="0" fontId="6" fillId="4" borderId="28" xfId="4" applyFont="1" applyFill="1" applyBorder="1" applyAlignment="1" applyProtection="1">
      <alignment horizontal="center"/>
      <protection hidden="1"/>
    </xf>
    <xf numFmtId="0" fontId="6" fillId="4" borderId="29" xfId="4" applyFont="1" applyFill="1" applyBorder="1" applyAlignment="1" applyProtection="1">
      <alignment horizontal="center"/>
      <protection hidden="1"/>
    </xf>
    <xf numFmtId="0" fontId="6" fillId="6" borderId="27" xfId="4" applyFont="1" applyFill="1" applyBorder="1" applyAlignment="1" applyProtection="1">
      <alignment horizontal="center" wrapText="1"/>
      <protection hidden="1"/>
    </xf>
    <xf numFmtId="0" fontId="6" fillId="6" borderId="28" xfId="4" applyFont="1" applyFill="1" applyBorder="1" applyAlignment="1" applyProtection="1">
      <alignment horizontal="center" wrapText="1"/>
      <protection hidden="1"/>
    </xf>
    <xf numFmtId="0" fontId="6" fillId="6" borderId="28" xfId="4" applyFont="1" applyFill="1" applyBorder="1" applyAlignment="1" applyProtection="1">
      <alignment horizontal="center"/>
      <protection hidden="1"/>
    </xf>
    <xf numFmtId="0" fontId="6" fillId="6" borderId="29" xfId="4" applyFont="1" applyFill="1" applyBorder="1" applyAlignment="1" applyProtection="1">
      <alignment horizontal="center"/>
      <protection hidden="1"/>
    </xf>
    <xf numFmtId="0" fontId="6" fillId="4" borderId="30" xfId="4" applyFont="1" applyFill="1" applyBorder="1" applyProtection="1">
      <protection hidden="1"/>
    </xf>
    <xf numFmtId="0" fontId="6" fillId="4" borderId="35" xfId="4" applyFont="1" applyFill="1" applyBorder="1" applyProtection="1">
      <protection hidden="1"/>
    </xf>
    <xf numFmtId="0" fontId="6" fillId="0" borderId="14" xfId="4" applyFont="1" applyFill="1" applyBorder="1" applyAlignment="1" applyProtection="1">
      <alignment horizontal="center"/>
      <protection hidden="1"/>
    </xf>
    <xf numFmtId="0" fontId="6" fillId="0" borderId="17" xfId="4" applyFont="1" applyFill="1" applyBorder="1" applyAlignment="1" applyProtection="1">
      <alignment horizontal="center"/>
      <protection hidden="1"/>
    </xf>
    <xf numFmtId="0" fontId="6" fillId="4" borderId="17" xfId="4" applyFont="1" applyFill="1" applyBorder="1" applyAlignment="1" applyProtection="1">
      <alignment horizontal="center"/>
      <protection hidden="1"/>
    </xf>
    <xf numFmtId="2" fontId="6" fillId="4" borderId="17" xfId="4" applyNumberFormat="1" applyFont="1" applyFill="1" applyBorder="1" applyAlignment="1" applyProtection="1">
      <alignment horizontal="center"/>
      <protection hidden="1"/>
    </xf>
    <xf numFmtId="165" fontId="6" fillId="4" borderId="17" xfId="5" applyNumberFormat="1" applyFont="1" applyFill="1" applyBorder="1" applyProtection="1">
      <protection hidden="1"/>
    </xf>
    <xf numFmtId="165" fontId="6" fillId="4" borderId="18" xfId="5" applyNumberFormat="1" applyFont="1" applyFill="1" applyBorder="1" applyProtection="1">
      <protection hidden="1"/>
    </xf>
    <xf numFmtId="0" fontId="6" fillId="6" borderId="14" xfId="6" applyNumberFormat="1" applyFont="1" applyFill="1" applyBorder="1" applyAlignment="1" applyProtection="1">
      <alignment horizontal="center"/>
      <protection hidden="1"/>
    </xf>
    <xf numFmtId="0" fontId="6" fillId="6" borderId="17" xfId="6" applyNumberFormat="1" applyFont="1" applyFill="1" applyBorder="1" applyAlignment="1" applyProtection="1">
      <alignment horizontal="center"/>
      <protection hidden="1"/>
    </xf>
    <xf numFmtId="2" fontId="6" fillId="6" borderId="17" xfId="4" applyNumberFormat="1" applyFont="1" applyFill="1" applyBorder="1" applyAlignment="1" applyProtection="1">
      <alignment horizontal="center"/>
      <protection hidden="1"/>
    </xf>
    <xf numFmtId="165" fontId="6" fillId="6" borderId="17" xfId="5" applyNumberFormat="1" applyFont="1" applyFill="1" applyBorder="1" applyAlignment="1" applyProtection="1">
      <alignment horizontal="center"/>
      <protection hidden="1"/>
    </xf>
    <xf numFmtId="165" fontId="6" fillId="6" borderId="18" xfId="5" applyNumberFormat="1" applyFont="1" applyFill="1" applyBorder="1" applyAlignment="1" applyProtection="1">
      <alignment horizontal="center"/>
      <protection hidden="1"/>
    </xf>
    <xf numFmtId="0" fontId="6" fillId="4" borderId="19" xfId="4" applyFont="1" applyFill="1" applyBorder="1" applyProtection="1">
      <protection hidden="1"/>
    </xf>
    <xf numFmtId="0" fontId="6" fillId="4" borderId="8" xfId="4" applyFont="1" applyFill="1" applyBorder="1" applyProtection="1">
      <protection hidden="1"/>
    </xf>
    <xf numFmtId="0" fontId="6" fillId="0" borderId="19" xfId="4" applyFont="1" applyFill="1" applyBorder="1" applyAlignment="1" applyProtection="1">
      <alignment horizontal="center"/>
      <protection hidden="1"/>
    </xf>
    <xf numFmtId="0" fontId="6" fillId="0" borderId="1" xfId="4" applyFont="1" applyFill="1" applyBorder="1" applyAlignment="1" applyProtection="1">
      <alignment horizontal="center"/>
      <protection hidden="1"/>
    </xf>
    <xf numFmtId="0" fontId="6" fillId="4" borderId="1" xfId="4" applyFont="1" applyFill="1" applyBorder="1" applyAlignment="1" applyProtection="1">
      <alignment horizontal="center"/>
      <protection hidden="1"/>
    </xf>
    <xf numFmtId="2" fontId="6" fillId="4" borderId="1" xfId="4" applyNumberFormat="1" applyFont="1" applyFill="1" applyBorder="1" applyAlignment="1" applyProtection="1">
      <alignment horizontal="center"/>
      <protection hidden="1"/>
    </xf>
    <xf numFmtId="165" fontId="6" fillId="4" borderId="1" xfId="5" applyNumberFormat="1" applyFont="1" applyFill="1" applyBorder="1" applyProtection="1">
      <protection hidden="1"/>
    </xf>
    <xf numFmtId="165" fontId="6" fillId="4" borderId="20" xfId="5" applyNumberFormat="1" applyFont="1" applyFill="1" applyBorder="1" applyProtection="1">
      <protection hidden="1"/>
    </xf>
    <xf numFmtId="0" fontId="6" fillId="6" borderId="3" xfId="6" applyNumberFormat="1" applyFont="1" applyFill="1" applyBorder="1" applyAlignment="1" applyProtection="1">
      <alignment horizontal="center"/>
      <protection hidden="1"/>
    </xf>
    <xf numFmtId="0" fontId="6" fillId="6" borderId="1" xfId="6" applyNumberFormat="1" applyFont="1" applyFill="1" applyBorder="1" applyAlignment="1" applyProtection="1">
      <alignment horizontal="center"/>
      <protection hidden="1"/>
    </xf>
    <xf numFmtId="2" fontId="6" fillId="6" borderId="1" xfId="4" applyNumberFormat="1" applyFont="1" applyFill="1" applyBorder="1" applyAlignment="1" applyProtection="1">
      <alignment horizontal="center"/>
      <protection hidden="1"/>
    </xf>
    <xf numFmtId="165" fontId="6" fillId="6" borderId="1" xfId="5" applyNumberFormat="1" applyFont="1" applyFill="1" applyBorder="1" applyAlignment="1" applyProtection="1">
      <alignment horizontal="center"/>
      <protection hidden="1"/>
    </xf>
    <xf numFmtId="165" fontId="6" fillId="6" borderId="20" xfId="5" applyNumberFormat="1" applyFont="1" applyFill="1" applyBorder="1" applyAlignment="1" applyProtection="1">
      <alignment horizontal="center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49" fontId="2" fillId="2" borderId="13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37" xfId="0" applyFont="1" applyFill="1" applyBorder="1" applyAlignment="1" applyProtection="1">
      <alignment horizontal="center" vertical="center" wrapText="1"/>
      <protection hidden="1"/>
    </xf>
    <xf numFmtId="49" fontId="2" fillId="3" borderId="37" xfId="0" applyNumberFormat="1" applyFont="1" applyFill="1" applyBorder="1" applyAlignment="1" applyProtection="1">
      <alignment horizontal="center" vertical="center" wrapText="1"/>
      <protection hidden="1"/>
    </xf>
    <xf numFmtId="49" fontId="2" fillId="3" borderId="13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 wrapText="1"/>
      <protection hidden="1"/>
    </xf>
    <xf numFmtId="0" fontId="2" fillId="3" borderId="38" xfId="0" applyFont="1" applyFill="1" applyBorder="1" applyAlignment="1" applyProtection="1">
      <alignment horizontal="center" vertical="center" wrapText="1"/>
      <protection hidden="1"/>
    </xf>
    <xf numFmtId="2" fontId="2" fillId="3" borderId="38" xfId="0" applyNumberFormat="1" applyFont="1" applyFill="1" applyBorder="1" applyAlignment="1" applyProtection="1">
      <alignment horizontal="center" vertical="center" wrapText="1"/>
      <protection hidden="1"/>
    </xf>
    <xf numFmtId="10" fontId="2" fillId="3" borderId="38" xfId="0" applyNumberFormat="1" applyFont="1" applyFill="1" applyBorder="1" applyAlignment="1" applyProtection="1">
      <alignment horizontal="center" vertical="center" wrapText="1"/>
      <protection hidden="1"/>
    </xf>
    <xf numFmtId="10" fontId="2" fillId="3" borderId="4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3" borderId="39" xfId="0" applyFont="1" applyFill="1" applyBorder="1" applyAlignment="1" applyProtection="1">
      <alignment horizontal="center" vertical="center" wrapText="1"/>
      <protection hidden="1"/>
    </xf>
    <xf numFmtId="10" fontId="2" fillId="3" borderId="60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5" xfId="0" applyFont="1" applyFill="1" applyBorder="1" applyAlignment="1" applyProtection="1">
      <alignment horizontal="center" vertical="center" wrapText="1"/>
      <protection hidden="1"/>
    </xf>
    <xf numFmtId="0" fontId="2" fillId="3" borderId="56" xfId="0" applyFont="1" applyFill="1" applyBorder="1" applyAlignment="1" applyProtection="1">
      <alignment horizontal="center" vertical="center" wrapText="1"/>
      <protection hidden="1"/>
    </xf>
    <xf numFmtId="2" fontId="2" fillId="3" borderId="56" xfId="0" applyNumberFormat="1" applyFont="1" applyFill="1" applyBorder="1" applyAlignment="1" applyProtection="1">
      <alignment horizontal="center" vertical="center" wrapText="1"/>
      <protection hidden="1"/>
    </xf>
    <xf numFmtId="10" fontId="2" fillId="3" borderId="56" xfId="0" applyNumberFormat="1" applyFont="1" applyFill="1" applyBorder="1" applyAlignment="1" applyProtection="1">
      <alignment horizontal="center" vertical="center" wrapText="1"/>
      <protection hidden="1"/>
    </xf>
    <xf numFmtId="10" fontId="2" fillId="3" borderId="4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1" xfId="0" applyFont="1" applyBorder="1" applyAlignment="1" applyProtection="1">
      <alignment horizontal="center" wrapText="1"/>
      <protection locked="0"/>
    </xf>
    <xf numFmtId="0" fontId="1" fillId="0" borderId="52" xfId="0" applyFont="1" applyBorder="1" applyAlignment="1" applyProtection="1">
      <alignment horizontal="center" wrapText="1"/>
      <protection locked="0"/>
    </xf>
    <xf numFmtId="0" fontId="1" fillId="0" borderId="39" xfId="0" applyFont="1" applyBorder="1" applyAlignment="1" applyProtection="1">
      <alignment horizontal="center" wrapText="1"/>
      <protection locked="0"/>
    </xf>
    <xf numFmtId="0" fontId="1" fillId="0" borderId="38" xfId="0" applyFont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2" fontId="1" fillId="2" borderId="11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11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30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2" fontId="1" fillId="3" borderId="11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11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vertical="center" wrapText="1"/>
      <protection hidden="1"/>
    </xf>
    <xf numFmtId="0" fontId="8" fillId="0" borderId="50" xfId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hidden="1"/>
    </xf>
    <xf numFmtId="2" fontId="1" fillId="2" borderId="52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52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5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51" xfId="1" applyFont="1" applyFill="1" applyBorder="1" applyAlignment="1" applyProtection="1">
      <alignment horizontal="center"/>
      <protection locked="0"/>
    </xf>
    <xf numFmtId="0" fontId="8" fillId="0" borderId="52" xfId="1" applyFont="1" applyFill="1" applyBorder="1" applyAlignment="1" applyProtection="1">
      <alignment horizontal="center"/>
      <protection locked="0"/>
    </xf>
    <xf numFmtId="0" fontId="1" fillId="3" borderId="50" xfId="0" applyFont="1" applyFill="1" applyBorder="1" applyAlignment="1" applyProtection="1">
      <alignment horizontal="center" vertical="center" wrapText="1"/>
      <protection hidden="1"/>
    </xf>
    <xf numFmtId="0" fontId="1" fillId="3" borderId="52" xfId="0" applyFont="1" applyFill="1" applyBorder="1" applyAlignment="1" applyProtection="1">
      <alignment horizontal="center" vertical="center" wrapText="1"/>
      <protection hidden="1"/>
    </xf>
    <xf numFmtId="2" fontId="1" fillId="3" borderId="52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52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5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2" fontId="1" fillId="2" borderId="17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17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2" fontId="1" fillId="3" borderId="17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17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69" xfId="0" applyFont="1" applyFill="1" applyBorder="1" applyAlignment="1" applyProtection="1">
      <alignment vertical="center" wrapText="1"/>
      <protection hidden="1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hidden="1"/>
    </xf>
    <xf numFmtId="2" fontId="1" fillId="2" borderId="38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38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4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hidden="1"/>
    </xf>
    <xf numFmtId="2" fontId="1" fillId="2" borderId="28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28" xfId="0" applyNumberFormat="1" applyFont="1" applyFill="1" applyBorder="1" applyAlignment="1" applyProtection="1">
      <alignment horizontal="center" vertical="center" wrapText="1"/>
      <protection hidden="1"/>
    </xf>
    <xf numFmtId="10" fontId="1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57" xfId="0" applyFont="1" applyFill="1" applyBorder="1" applyAlignment="1" applyProtection="1">
      <alignment horizontal="center" vertical="center" wrapText="1"/>
      <protection hidden="1"/>
    </xf>
    <xf numFmtId="0" fontId="1" fillId="3" borderId="38" xfId="0" applyFont="1" applyFill="1" applyBorder="1" applyAlignment="1" applyProtection="1">
      <alignment horizontal="center" vertical="center" wrapText="1"/>
      <protection hidden="1"/>
    </xf>
    <xf numFmtId="2" fontId="1" fillId="3" borderId="38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38" xfId="0" applyNumberFormat="1" applyFont="1" applyFill="1" applyBorder="1" applyAlignment="1" applyProtection="1">
      <alignment horizontal="center" vertical="center" wrapText="1"/>
      <protection hidden="1"/>
    </xf>
    <xf numFmtId="10" fontId="1" fillId="3" borderId="4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10" fontId="1" fillId="2" borderId="5" xfId="0" applyNumberFormat="1" applyFont="1" applyFill="1" applyBorder="1" applyAlignment="1">
      <alignment horizontal="center" wrapText="1"/>
    </xf>
    <xf numFmtId="10" fontId="1" fillId="2" borderId="76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wrapText="1"/>
    </xf>
    <xf numFmtId="10" fontId="1" fillId="2" borderId="20" xfId="0" applyNumberFormat="1" applyFont="1" applyFill="1" applyBorder="1" applyAlignment="1">
      <alignment horizontal="center" wrapText="1"/>
    </xf>
    <xf numFmtId="0" fontId="1" fillId="0" borderId="19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48" xfId="0" applyFont="1" applyFill="1" applyBorder="1" applyAlignment="1" applyProtection="1">
      <alignment horizontal="center" wrapText="1"/>
      <protection locked="0"/>
    </xf>
    <xf numFmtId="0" fontId="1" fillId="0" borderId="49" xfId="0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58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10" fontId="1" fillId="2" borderId="4" xfId="0" applyNumberFormat="1" applyFont="1" applyFill="1" applyBorder="1" applyAlignment="1">
      <alignment horizontal="center" wrapText="1"/>
    </xf>
    <xf numFmtId="10" fontId="1" fillId="2" borderId="54" xfId="0" applyNumberFormat="1" applyFont="1" applyFill="1" applyBorder="1" applyAlignment="1">
      <alignment horizontal="center" wrapText="1"/>
    </xf>
    <xf numFmtId="0" fontId="1" fillId="0" borderId="32" xfId="0" applyFont="1" applyBorder="1" applyAlignment="1" applyProtection="1">
      <alignment horizontal="center" wrapText="1"/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28" xfId="0" applyFont="1" applyBorder="1" applyAlignment="1" applyProtection="1">
      <alignment horizontal="center" wrapText="1"/>
      <protection locked="0"/>
    </xf>
    <xf numFmtId="0" fontId="1" fillId="0" borderId="25" xfId="0" applyFont="1" applyBorder="1" applyAlignment="1" applyProtection="1">
      <alignment horizontal="center" wrapText="1"/>
      <protection locked="0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2" borderId="28" xfId="0" applyFont="1" applyFill="1" applyBorder="1" applyAlignment="1">
      <alignment horizontal="center" wrapText="1"/>
    </xf>
    <xf numFmtId="2" fontId="1" fillId="2" borderId="28" xfId="0" applyNumberFormat="1" applyFont="1" applyFill="1" applyBorder="1" applyAlignment="1">
      <alignment horizontal="center" wrapText="1"/>
    </xf>
    <xf numFmtId="10" fontId="1" fillId="2" borderId="28" xfId="0" applyNumberFormat="1" applyFont="1" applyFill="1" applyBorder="1" applyAlignment="1">
      <alignment horizontal="center" wrapText="1"/>
    </xf>
    <xf numFmtId="10" fontId="1" fillId="2" borderId="29" xfId="0" applyNumberFormat="1" applyFont="1" applyFill="1" applyBorder="1" applyAlignment="1">
      <alignment horizontal="center" wrapText="1"/>
    </xf>
    <xf numFmtId="0" fontId="8" fillId="0" borderId="25" xfId="1" applyFont="1" applyFill="1" applyBorder="1" applyAlignment="1" applyProtection="1">
      <alignment horizontal="center"/>
      <protection locked="0"/>
    </xf>
    <xf numFmtId="0" fontId="8" fillId="0" borderId="28" xfId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25" xfId="0" applyFont="1" applyFill="1" applyBorder="1" applyAlignment="1" applyProtection="1">
      <alignment horizontal="center" wrapText="1"/>
      <protection locked="0"/>
    </xf>
    <xf numFmtId="0" fontId="1" fillId="0" borderId="28" xfId="0" applyFont="1" applyFill="1" applyBorder="1" applyAlignment="1" applyProtection="1">
      <alignment horizontal="center" wrapText="1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0" fontId="1" fillId="0" borderId="17" xfId="0" applyFont="1" applyFill="1" applyBorder="1" applyAlignment="1" applyProtection="1">
      <alignment horizontal="center" wrapText="1"/>
      <protection locked="0"/>
    </xf>
    <xf numFmtId="0" fontId="8" fillId="0" borderId="16" xfId="1" applyFont="1" applyFill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 wrapText="1"/>
      <protection locked="0"/>
    </xf>
    <xf numFmtId="0" fontId="10" fillId="7" borderId="52" xfId="0" applyFont="1" applyFill="1" applyBorder="1" applyAlignment="1">
      <alignment horizontal="center" vertical="center"/>
    </xf>
    <xf numFmtId="2" fontId="10" fillId="7" borderId="52" xfId="0" applyNumberFormat="1" applyFont="1" applyFill="1" applyBorder="1" applyAlignment="1">
      <alignment horizontal="center" vertical="center"/>
    </xf>
    <xf numFmtId="10" fontId="10" fillId="7" borderId="52" xfId="0" applyNumberFormat="1" applyFont="1" applyFill="1" applyBorder="1" applyAlignment="1">
      <alignment horizontal="center" vertical="center"/>
    </xf>
    <xf numFmtId="10" fontId="10" fillId="7" borderId="53" xfId="0" applyNumberFormat="1" applyFont="1" applyFill="1" applyBorder="1" applyAlignment="1">
      <alignment horizontal="center" vertical="center"/>
    </xf>
    <xf numFmtId="0" fontId="0" fillId="5" borderId="0" xfId="0" applyFill="1" applyProtection="1"/>
    <xf numFmtId="0" fontId="4" fillId="11" borderId="41" xfId="0" applyFont="1" applyFill="1" applyBorder="1" applyAlignment="1">
      <alignment horizontal="center" vertical="center"/>
    </xf>
    <xf numFmtId="0" fontId="6" fillId="4" borderId="14" xfId="4" applyFont="1" applyFill="1" applyBorder="1" applyAlignment="1" applyProtection="1">
      <alignment horizontal="center" vertical="center"/>
      <protection hidden="1"/>
    </xf>
    <xf numFmtId="0" fontId="6" fillId="4" borderId="19" xfId="4" applyFont="1" applyFill="1" applyBorder="1" applyAlignment="1" applyProtection="1">
      <alignment horizontal="center" vertical="center"/>
      <protection hidden="1"/>
    </xf>
    <xf numFmtId="0" fontId="6" fillId="4" borderId="25" xfId="4" applyFont="1" applyFill="1" applyBorder="1" applyAlignment="1" applyProtection="1">
      <alignment horizontal="center" vertical="center"/>
      <protection hidden="1"/>
    </xf>
    <xf numFmtId="0" fontId="6" fillId="4" borderId="15" xfId="4" applyFont="1" applyFill="1" applyBorder="1" applyAlignment="1" applyProtection="1">
      <alignment horizontal="center" vertical="center" wrapText="1"/>
      <protection hidden="1"/>
    </xf>
    <xf numFmtId="0" fontId="6" fillId="4" borderId="8" xfId="4" applyFont="1" applyFill="1" applyBorder="1" applyAlignment="1" applyProtection="1">
      <alignment horizontal="center" vertical="center" wrapText="1"/>
      <protection hidden="1"/>
    </xf>
    <xf numFmtId="0" fontId="6" fillId="4" borderId="36" xfId="4" applyFont="1" applyFill="1" applyBorder="1" applyAlignment="1" applyProtection="1">
      <alignment horizontal="center" vertical="center" wrapText="1"/>
      <protection hidden="1"/>
    </xf>
    <xf numFmtId="0" fontId="6" fillId="4" borderId="45" xfId="4" applyFont="1" applyFill="1" applyBorder="1" applyAlignment="1" applyProtection="1">
      <alignment horizontal="center"/>
      <protection hidden="1"/>
    </xf>
    <xf numFmtId="0" fontId="6" fillId="4" borderId="46" xfId="4" applyFont="1" applyFill="1" applyBorder="1" applyAlignment="1" applyProtection="1">
      <alignment horizontal="center"/>
      <protection hidden="1"/>
    </xf>
    <xf numFmtId="0" fontId="6" fillId="4" borderId="47" xfId="4" applyFont="1" applyFill="1" applyBorder="1" applyAlignment="1" applyProtection="1">
      <alignment horizontal="center"/>
      <protection hidden="1"/>
    </xf>
    <xf numFmtId="0" fontId="6" fillId="6" borderId="45" xfId="4" applyFont="1" applyFill="1" applyBorder="1" applyAlignment="1" applyProtection="1">
      <alignment horizontal="center"/>
      <protection hidden="1"/>
    </xf>
    <xf numFmtId="0" fontId="6" fillId="6" borderId="46" xfId="4" applyFont="1" applyFill="1" applyBorder="1" applyAlignment="1" applyProtection="1">
      <alignment horizontal="center"/>
      <protection hidden="1"/>
    </xf>
    <xf numFmtId="0" fontId="6" fillId="6" borderId="47" xfId="4" applyFont="1" applyFill="1" applyBorder="1" applyAlignment="1" applyProtection="1">
      <alignment horizontal="center"/>
      <protection hidden="1"/>
    </xf>
    <xf numFmtId="0" fontId="6" fillId="4" borderId="48" xfId="4" applyFont="1" applyFill="1" applyBorder="1" applyAlignment="1" applyProtection="1">
      <alignment horizontal="center"/>
      <protection hidden="1"/>
    </xf>
    <xf numFmtId="0" fontId="11" fillId="0" borderId="49" xfId="4" applyBorder="1" applyProtection="1">
      <protection hidden="1"/>
    </xf>
    <xf numFmtId="0" fontId="6" fillId="4" borderId="1" xfId="4" applyFont="1" applyFill="1" applyBorder="1" applyAlignment="1" applyProtection="1">
      <alignment horizontal="center" wrapText="1"/>
      <protection hidden="1"/>
    </xf>
    <xf numFmtId="0" fontId="6" fillId="4" borderId="28" xfId="4" applyFont="1" applyFill="1" applyBorder="1" applyAlignment="1" applyProtection="1">
      <alignment horizontal="center" wrapText="1"/>
      <protection hidden="1"/>
    </xf>
    <xf numFmtId="0" fontId="6" fillId="4" borderId="1" xfId="4" applyFont="1" applyFill="1" applyBorder="1" applyAlignment="1" applyProtection="1">
      <alignment horizontal="center"/>
      <protection hidden="1"/>
    </xf>
    <xf numFmtId="0" fontId="6" fillId="4" borderId="20" xfId="4" applyFont="1" applyFill="1" applyBorder="1" applyAlignment="1" applyProtection="1">
      <alignment horizontal="center"/>
      <protection hidden="1"/>
    </xf>
    <xf numFmtId="0" fontId="6" fillId="6" borderId="1" xfId="4" applyFont="1" applyFill="1" applyBorder="1" applyAlignment="1" applyProtection="1">
      <alignment horizontal="center" wrapText="1"/>
      <protection hidden="1"/>
    </xf>
    <xf numFmtId="0" fontId="6" fillId="6" borderId="28" xfId="4" applyFont="1" applyFill="1" applyBorder="1" applyAlignment="1" applyProtection="1">
      <alignment horizontal="center" wrapText="1"/>
      <protection hidden="1"/>
    </xf>
    <xf numFmtId="0" fontId="6" fillId="6" borderId="1" xfId="4" applyFont="1" applyFill="1" applyBorder="1" applyAlignment="1" applyProtection="1">
      <alignment horizontal="center"/>
      <protection hidden="1"/>
    </xf>
    <xf numFmtId="0" fontId="6" fillId="6" borderId="20" xfId="4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7" fillId="12" borderId="61" xfId="0" applyFont="1" applyFill="1" applyBorder="1" applyAlignment="1">
      <alignment horizontal="right" vertical="center" wrapText="1"/>
    </xf>
    <xf numFmtId="0" fontId="7" fillId="12" borderId="70" xfId="0" applyFont="1" applyFill="1" applyBorder="1" applyAlignment="1">
      <alignment horizontal="right" vertical="center" wrapText="1"/>
    </xf>
    <xf numFmtId="0" fontId="7" fillId="12" borderId="71" xfId="0" applyFont="1" applyFill="1" applyBorder="1" applyAlignment="1">
      <alignment horizontal="right" vertical="center" wrapText="1"/>
    </xf>
    <xf numFmtId="0" fontId="7" fillId="12" borderId="63" xfId="0" applyFont="1" applyFill="1" applyBorder="1" applyAlignment="1">
      <alignment horizontal="right" vertical="center" wrapText="1"/>
    </xf>
    <xf numFmtId="0" fontId="7" fillId="12" borderId="73" xfId="0" applyFont="1" applyFill="1" applyBorder="1" applyAlignment="1">
      <alignment horizontal="right" vertical="center" wrapText="1"/>
    </xf>
    <xf numFmtId="0" fontId="7" fillId="12" borderId="74" xfId="0" applyFont="1" applyFill="1" applyBorder="1" applyAlignment="1">
      <alignment horizontal="right" vertical="center" wrapText="1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66" xfId="0" applyFont="1" applyFill="1" applyBorder="1" applyAlignment="1" applyProtection="1">
      <alignment horizontal="center" vertical="center" wrapText="1"/>
      <protection hidden="1"/>
    </xf>
    <xf numFmtId="0" fontId="4" fillId="2" borderId="44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9" xfId="0" applyFont="1" applyFill="1" applyBorder="1" applyAlignment="1" applyProtection="1">
      <alignment horizontal="center" vertical="center" wrapText="1"/>
      <protection hidden="1"/>
    </xf>
    <xf numFmtId="0" fontId="2" fillId="2" borderId="48" xfId="0" applyFont="1" applyFill="1" applyBorder="1" applyAlignment="1" applyProtection="1">
      <alignment horizontal="center" vertical="center" wrapText="1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2" fillId="3" borderId="55" xfId="0" applyFont="1" applyFill="1" applyBorder="1" applyAlignment="1" applyProtection="1">
      <alignment horizontal="right" vertical="center" wrapText="1"/>
      <protection hidden="1"/>
    </xf>
    <xf numFmtId="0" fontId="2" fillId="3" borderId="133" xfId="0" applyFont="1" applyFill="1" applyBorder="1" applyAlignment="1" applyProtection="1">
      <alignment horizontal="right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3" borderId="25" xfId="0" applyFont="1" applyFill="1" applyBorder="1" applyAlignment="1">
      <alignment horizontal="right" wrapText="1"/>
    </xf>
    <xf numFmtId="0" fontId="2" fillId="3" borderId="26" xfId="0" applyFont="1" applyFill="1" applyBorder="1" applyAlignment="1">
      <alignment horizontal="right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wrapText="1"/>
    </xf>
    <xf numFmtId="0" fontId="1" fillId="2" borderId="6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right" wrapText="1"/>
    </xf>
    <xf numFmtId="0" fontId="2" fillId="3" borderId="78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134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 applyProtection="1">
      <alignment horizontal="right" vertical="center" wrapText="1"/>
    </xf>
    <xf numFmtId="0" fontId="10" fillId="5" borderId="92" xfId="0" applyFont="1" applyFill="1" applyBorder="1" applyAlignment="1" applyProtection="1">
      <alignment horizontal="right" vertical="center" wrapText="1"/>
    </xf>
    <xf numFmtId="0" fontId="10" fillId="5" borderId="42" xfId="0" applyFont="1" applyFill="1" applyBorder="1" applyAlignment="1" applyProtection="1">
      <alignment horizontal="center" vertical="center"/>
    </xf>
    <xf numFmtId="0" fontId="10" fillId="5" borderId="135" xfId="0" applyFont="1" applyFill="1" applyBorder="1" applyAlignment="1" applyProtection="1">
      <alignment horizontal="center" vertical="center"/>
    </xf>
    <xf numFmtId="0" fontId="4" fillId="11" borderId="112" xfId="0" applyFont="1" applyFill="1" applyBorder="1" applyAlignment="1">
      <alignment horizontal="center" vertical="center"/>
    </xf>
    <xf numFmtId="0" fontId="4" fillId="11" borderId="41" xfId="0" applyFont="1" applyFill="1" applyBorder="1" applyAlignment="1">
      <alignment horizontal="center" vertical="center"/>
    </xf>
    <xf numFmtId="0" fontId="4" fillId="11" borderId="113" xfId="0" applyFont="1" applyFill="1" applyBorder="1" applyAlignment="1">
      <alignment horizontal="center" vertical="center"/>
    </xf>
    <xf numFmtId="0" fontId="10" fillId="9" borderId="114" xfId="0" applyFont="1" applyFill="1" applyBorder="1" applyAlignment="1">
      <alignment horizontal="center" vertical="center"/>
    </xf>
    <xf numFmtId="0" fontId="10" fillId="9" borderId="94" xfId="0" applyFont="1" applyFill="1" applyBorder="1" applyAlignment="1">
      <alignment horizontal="center" vertical="center"/>
    </xf>
    <xf numFmtId="0" fontId="10" fillId="9" borderId="115" xfId="0" applyFont="1" applyFill="1" applyBorder="1" applyAlignment="1">
      <alignment horizontal="center" vertical="center"/>
    </xf>
    <xf numFmtId="0" fontId="10" fillId="9" borderId="116" xfId="0" applyFont="1" applyFill="1" applyBorder="1" applyAlignment="1">
      <alignment horizontal="center" vertical="center"/>
    </xf>
    <xf numFmtId="0" fontId="10" fillId="9" borderId="91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right" vertical="center"/>
    </xf>
    <xf numFmtId="0" fontId="10" fillId="7" borderId="92" xfId="0" applyFont="1" applyFill="1" applyBorder="1" applyAlignment="1">
      <alignment horizontal="right" vertical="center"/>
    </xf>
    <xf numFmtId="0" fontId="10" fillId="10" borderId="117" xfId="0" applyFont="1" applyFill="1" applyBorder="1" applyAlignment="1">
      <alignment horizontal="center" vertical="center"/>
    </xf>
    <xf numFmtId="0" fontId="10" fillId="10" borderId="118" xfId="0" applyFont="1" applyFill="1" applyBorder="1" applyAlignment="1">
      <alignment horizontal="center" vertical="center"/>
    </xf>
    <xf numFmtId="0" fontId="10" fillId="10" borderId="119" xfId="0" applyFont="1" applyFill="1" applyBorder="1" applyAlignment="1">
      <alignment horizontal="center" vertical="center"/>
    </xf>
    <xf numFmtId="0" fontId="10" fillId="10" borderId="113" xfId="0" applyFont="1" applyFill="1" applyBorder="1" applyAlignment="1">
      <alignment horizontal="center" vertical="center"/>
    </xf>
    <xf numFmtId="0" fontId="10" fillId="10" borderId="89" xfId="0" applyFont="1" applyFill="1" applyBorder="1" applyAlignment="1">
      <alignment horizontal="center" vertical="center"/>
    </xf>
    <xf numFmtId="0" fontId="10" fillId="10" borderId="90" xfId="0" applyFont="1" applyFill="1" applyBorder="1" applyAlignment="1">
      <alignment horizontal="center" vertical="center"/>
    </xf>
    <xf numFmtId="0" fontId="10" fillId="9" borderId="98" xfId="0" applyFont="1" applyFill="1" applyBorder="1" applyAlignment="1">
      <alignment horizontal="center" vertical="center"/>
    </xf>
    <xf numFmtId="0" fontId="10" fillId="9" borderId="100" xfId="0" applyFont="1" applyFill="1" applyBorder="1" applyAlignment="1">
      <alignment horizontal="center" vertical="center"/>
    </xf>
    <xf numFmtId="0" fontId="4" fillId="13" borderId="42" xfId="0" applyFont="1" applyFill="1" applyBorder="1" applyAlignment="1">
      <alignment horizontal="right" vertical="center"/>
    </xf>
    <xf numFmtId="0" fontId="4" fillId="13" borderId="92" xfId="0" applyFont="1" applyFill="1" applyBorder="1" applyAlignment="1">
      <alignment horizontal="right" vertical="center"/>
    </xf>
    <xf numFmtId="0" fontId="13" fillId="0" borderId="135" xfId="0" applyFont="1" applyFill="1" applyBorder="1" applyAlignment="1" applyProtection="1">
      <alignment horizontal="center" vertical="center"/>
      <protection locked="0"/>
    </xf>
    <xf numFmtId="0" fontId="13" fillId="0" borderId="92" xfId="0" applyFont="1" applyFill="1" applyBorder="1" applyAlignment="1" applyProtection="1">
      <alignment horizontal="center" vertical="center"/>
      <protection locked="0"/>
    </xf>
  </cellXfs>
  <cellStyles count="7">
    <cellStyle name="Обычный" xfId="0" builtinId="0"/>
    <cellStyle name="Обычный 2" xfId="1"/>
    <cellStyle name="Обычный 2 2" xfId="4"/>
    <cellStyle name="Процентный 2" xfId="2"/>
    <cellStyle name="Процентный 2 2" xfId="5"/>
    <cellStyle name="Финансовый 2" xfId="3"/>
    <cellStyle name="Финансовый 2 2" xfId="6"/>
  </cellStyles>
  <dxfs count="0"/>
  <tableStyles count="0" defaultTableStyle="TableStyleMedium2" defaultPivotStyle="PivotStyleLight16"/>
  <colors>
    <mruColors>
      <color rgb="FFCCFFCC"/>
      <color rgb="FF99FF66"/>
      <color rgb="FFCCFFFF"/>
      <color rgb="FF99CCFF"/>
      <color rgb="FF6699FF"/>
      <color rgb="FFC0C0C0"/>
      <color rgb="FFFF00FF"/>
      <color rgb="FFFF9900"/>
      <color rgb="FF33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95251</xdr:rowOff>
    </xdr:from>
    <xdr:to>
      <xdr:col>20</xdr:col>
      <xdr:colOff>47625</xdr:colOff>
      <xdr:row>6</xdr:row>
      <xdr:rowOff>133351</xdr:rowOff>
    </xdr:to>
    <xdr:sp macro="" textlink="">
      <xdr:nvSpPr>
        <xdr:cNvPr id="2" name="AutoShape 11"/>
        <xdr:cNvSpPr>
          <a:spLocks noChangeArrowheads="1"/>
        </xdr:cNvSpPr>
      </xdr:nvSpPr>
      <xdr:spPr bwMode="auto">
        <a:xfrm>
          <a:off x="85725" y="95251"/>
          <a:ext cx="6915150" cy="118110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57150</xdr:colOff>
      <xdr:row>0</xdr:row>
      <xdr:rowOff>180975</xdr:rowOff>
    </xdr:from>
    <xdr:to>
      <xdr:col>20</xdr:col>
      <xdr:colOff>85725</xdr:colOff>
      <xdr:row>6</xdr:row>
      <xdr:rowOff>177326</xdr:rowOff>
    </xdr:to>
    <xdr:sp macro="" textlink="">
      <xdr:nvSpPr>
        <xdr:cNvPr id="4" name="TextBox 3"/>
        <xdr:cNvSpPr txBox="1"/>
      </xdr:nvSpPr>
      <xdr:spPr>
        <a:xfrm>
          <a:off x="57150" y="180975"/>
          <a:ext cx="6981825" cy="1139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ru-RU" sz="120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Электронная</a:t>
          </a:r>
          <a:r>
            <a:rPr lang="ru-RU" sz="1200" baseline="0">
              <a:solidFill>
                <a:schemeClr val="tx1"/>
              </a:solidFill>
              <a:latin typeface="Times New Roman" pitchFamily="18" charset="0"/>
              <a:ea typeface="+mn-ea"/>
              <a:cs typeface="Times New Roman" pitchFamily="18" charset="0"/>
            </a:rPr>
            <a:t> таблица "Успеваемость2024ОО" позволяет рассчитать основные показатели успеваемости по параллелям классов, по ступеням, в целом по школе в разрезе изучаемых предметов.</a:t>
          </a:r>
          <a:endParaRPr lang="en-US" sz="1200" baseline="0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endParaRPr lang="en-US" sz="1100" baseline="0">
            <a:solidFill>
              <a:schemeClr val="tx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ctr"/>
          <a:r>
            <a:rPr lang="ru-RU" sz="1200" b="1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После обработки данных сохраните данный файл, выполнив команду "</a:t>
          </a:r>
          <a:r>
            <a:rPr lang="ru-RU" sz="1200" b="1" baseline="0">
              <a:solidFill>
                <a:srgbClr val="00B050"/>
              </a:solidFill>
              <a:latin typeface="Times New Roman" pitchFamily="18" charset="0"/>
              <a:ea typeface="+mn-ea"/>
              <a:cs typeface="Times New Roman" pitchFamily="18" charset="0"/>
            </a:rPr>
            <a:t>Файл</a:t>
          </a:r>
          <a:r>
            <a:rPr lang="ru-RU" sz="1200" b="1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", "</a:t>
          </a:r>
          <a:r>
            <a:rPr lang="ru-RU" sz="1200" b="1" baseline="0">
              <a:solidFill>
                <a:srgbClr val="00B050"/>
              </a:solidFill>
              <a:latin typeface="Times New Roman" pitchFamily="18" charset="0"/>
              <a:ea typeface="+mn-ea"/>
              <a:cs typeface="Times New Roman" pitchFamily="18" charset="0"/>
            </a:rPr>
            <a:t>Сохранить как</a:t>
          </a:r>
          <a:r>
            <a:rPr lang="ru-RU" sz="1200" b="1" baseline="0">
              <a:solidFill>
                <a:srgbClr val="FF0000"/>
              </a:solidFill>
              <a:latin typeface="Times New Roman" pitchFamily="18" charset="0"/>
              <a:ea typeface="+mn-ea"/>
              <a:cs typeface="Times New Roman" pitchFamily="18" charset="0"/>
            </a:rPr>
            <a:t>", в качестве имени файла введите краткое наименование образовательного учреждения, например,</a:t>
          </a:r>
        </a:p>
        <a:p>
          <a:pPr algn="ctr"/>
          <a:r>
            <a:rPr lang="ru-RU" sz="1200" b="1" baseline="0">
              <a:solidFill>
                <a:srgbClr val="0070C0"/>
              </a:solidFill>
              <a:latin typeface="Times New Roman" pitchFamily="18" charset="0"/>
              <a:ea typeface="+mn-ea"/>
              <a:cs typeface="Times New Roman" pitchFamily="18" charset="0"/>
            </a:rPr>
            <a:t>КОГОБУ СШ с УИОП г. Омутнинска</a:t>
          </a:r>
          <a:endParaRPr lang="ru-RU" sz="1200" b="1">
            <a:solidFill>
              <a:srgbClr val="0070C0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absolute">
    <xdr:from>
      <xdr:col>3</xdr:col>
      <xdr:colOff>28575</xdr:colOff>
      <xdr:row>9</xdr:row>
      <xdr:rowOff>180976</xdr:rowOff>
    </xdr:from>
    <xdr:to>
      <xdr:col>8</xdr:col>
      <xdr:colOff>219075</xdr:colOff>
      <xdr:row>15</xdr:row>
      <xdr:rowOff>9526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>
          <a:off x="1171575" y="1924051"/>
          <a:ext cx="1485900" cy="990600"/>
        </a:xfrm>
        <a:prstGeom prst="roundRect">
          <a:avLst>
            <a:gd name="adj" fmla="val 16667"/>
          </a:avLst>
        </a:prstGeom>
        <a:noFill/>
        <a:ln w="28575">
          <a:solidFill>
            <a:srgbClr val="339966"/>
          </a:solidFill>
          <a:round/>
          <a:headEnd/>
          <a:tailEnd/>
        </a:ln>
      </xdr:spPr>
    </xdr:sp>
    <xdr:clientData/>
  </xdr:twoCellAnchor>
  <xdr:twoCellAnchor editAs="absolute">
    <xdr:from>
      <xdr:col>9</xdr:col>
      <xdr:colOff>47625</xdr:colOff>
      <xdr:row>9</xdr:row>
      <xdr:rowOff>190500</xdr:rowOff>
    </xdr:from>
    <xdr:to>
      <xdr:col>12</xdr:col>
      <xdr:colOff>457200</xdr:colOff>
      <xdr:row>14</xdr:row>
      <xdr:rowOff>180975</xdr:rowOff>
    </xdr:to>
    <xdr:sp macro="" textlink="">
      <xdr:nvSpPr>
        <xdr:cNvPr id="6" name="AutoShape 9"/>
        <xdr:cNvSpPr>
          <a:spLocks noChangeArrowheads="1"/>
        </xdr:cNvSpPr>
      </xdr:nvSpPr>
      <xdr:spPr bwMode="auto">
        <a:xfrm>
          <a:off x="2724150" y="1933575"/>
          <a:ext cx="1600200" cy="962025"/>
        </a:xfrm>
        <a:prstGeom prst="roundRect">
          <a:avLst>
            <a:gd name="adj" fmla="val 16667"/>
          </a:avLst>
        </a:prstGeom>
        <a:noFill/>
        <a:ln w="28575">
          <a:solidFill>
            <a:srgbClr val="FF6600"/>
          </a:solidFill>
          <a:round/>
          <a:headEnd/>
          <a:tailEnd/>
        </a:ln>
      </xdr:spPr>
    </xdr:sp>
    <xdr:clientData/>
  </xdr:twoCellAnchor>
  <xdr:twoCellAnchor editAs="absolute">
    <xdr:from>
      <xdr:col>13</xdr:col>
      <xdr:colOff>38100</xdr:colOff>
      <xdr:row>9</xdr:row>
      <xdr:rowOff>180975</xdr:rowOff>
    </xdr:from>
    <xdr:to>
      <xdr:col>19</xdr:col>
      <xdr:colOff>457200</xdr:colOff>
      <xdr:row>14</xdr:row>
      <xdr:rowOff>180975</xdr:rowOff>
    </xdr:to>
    <xdr:sp macro="" textlink="">
      <xdr:nvSpPr>
        <xdr:cNvPr id="7" name="AutoShape 10"/>
        <xdr:cNvSpPr>
          <a:spLocks noChangeArrowheads="1"/>
        </xdr:cNvSpPr>
      </xdr:nvSpPr>
      <xdr:spPr bwMode="auto">
        <a:xfrm>
          <a:off x="4381500" y="1924050"/>
          <a:ext cx="2552700" cy="97155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0</xdr:colOff>
      <xdr:row>15</xdr:row>
      <xdr:rowOff>123824</xdr:rowOff>
    </xdr:from>
    <xdr:to>
      <xdr:col>6</xdr:col>
      <xdr:colOff>228600</xdr:colOff>
      <xdr:row>24</xdr:row>
      <xdr:rowOff>76199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133350" y="3028949"/>
          <a:ext cx="2000250" cy="1666875"/>
        </a:xfrm>
        <a:prstGeom prst="wedgeRoundRectCallout">
          <a:avLst>
            <a:gd name="adj1" fmla="val 53361"/>
            <a:gd name="adj2" fmla="val -99343"/>
            <a:gd name="adj3" fmla="val 16667"/>
          </a:avLst>
        </a:prstGeom>
        <a:solidFill>
          <a:srgbClr val="FFFFFF"/>
        </a:solidFill>
        <a:ln w="28575">
          <a:solidFill>
            <a:srgbClr val="339966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Зона </a:t>
          </a: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свода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количества  годовых отметок в целом по параллели классов в разрезе предметов, а также количество не аттестованных или получивших зачет учеников</a:t>
          </a:r>
        </a:p>
      </xdr:txBody>
    </xdr:sp>
    <xdr:clientData/>
  </xdr:twoCellAnchor>
  <xdr:twoCellAnchor editAs="absolute">
    <xdr:from>
      <xdr:col>7</xdr:col>
      <xdr:colOff>47624</xdr:colOff>
      <xdr:row>15</xdr:row>
      <xdr:rowOff>123825</xdr:rowOff>
    </xdr:from>
    <xdr:to>
      <xdr:col>14</xdr:col>
      <xdr:colOff>9524</xdr:colOff>
      <xdr:row>24</xdr:row>
      <xdr:rowOff>104775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2219324" y="3028950"/>
          <a:ext cx="2466975" cy="1695450"/>
        </a:xfrm>
        <a:prstGeom prst="wedgeRoundRectCallout">
          <a:avLst>
            <a:gd name="adj1" fmla="val 11889"/>
            <a:gd name="adj2" fmla="val -100648"/>
            <a:gd name="adj3" fmla="val 16667"/>
          </a:avLst>
        </a:prstGeom>
        <a:solidFill>
          <a:srgbClr val="FFFFFF"/>
        </a:solidFill>
        <a:ln w="28575">
          <a:solidFill>
            <a:srgbClr val="FF66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Зона </a:t>
          </a: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отображения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результатов обучения в целом по параллели: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обуч.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- количество обучающихся;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Ср.балл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средний балл;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обуч.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процент обученности;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на 4 и 5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качество обученности.</a:t>
          </a: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absolute">
    <xdr:from>
      <xdr:col>14</xdr:col>
      <xdr:colOff>47625</xdr:colOff>
      <xdr:row>15</xdr:row>
      <xdr:rowOff>38099</xdr:rowOff>
    </xdr:from>
    <xdr:to>
      <xdr:col>20</xdr:col>
      <xdr:colOff>285749</xdr:colOff>
      <xdr:row>28</xdr:row>
      <xdr:rowOff>85725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4724400" y="2943224"/>
          <a:ext cx="2514599" cy="2524126"/>
        </a:xfrm>
        <a:prstGeom prst="wedgeRoundRectCallout">
          <a:avLst>
            <a:gd name="adj1" fmla="val 17509"/>
            <a:gd name="adj2" fmla="val -84190"/>
            <a:gd name="adj3" fmla="val 16667"/>
          </a:avLst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18000" tIns="36000" rIns="18000" bIns="36000" anchor="t" upright="1"/>
        <a:lstStyle/>
        <a:p>
          <a:pPr algn="l" rtl="0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Зона </a:t>
          </a: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отображения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результатов обучения в целом по ступени: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обуч.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- количество обучающихся;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отм.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количество обучающихся получивших отметки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не атт.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количество не аттестованных;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зач.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получивших зачет;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Ср.балл 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- средний балл;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обуч.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процент обученности;</a:t>
          </a:r>
        </a:p>
        <a:p>
          <a:pPr algn="l" rtl="0">
            <a:defRPr sz="1000"/>
          </a:pP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на 4 и 5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- качество обученности.</a:t>
          </a:r>
        </a:p>
      </xdr:txBody>
    </xdr:sp>
    <xdr:clientData/>
  </xdr:twoCellAnchor>
  <xdr:twoCellAnchor editAs="absolute">
    <xdr:from>
      <xdr:col>1</xdr:col>
      <xdr:colOff>9527</xdr:colOff>
      <xdr:row>24</xdr:row>
      <xdr:rowOff>171450</xdr:rowOff>
    </xdr:from>
    <xdr:to>
      <xdr:col>13</xdr:col>
      <xdr:colOff>323850</xdr:colOff>
      <xdr:row>27</xdr:row>
      <xdr:rowOff>28575</xdr:rowOff>
    </xdr:to>
    <xdr:sp macro="" textlink="">
      <xdr:nvSpPr>
        <xdr:cNvPr id="11" name="AutoShape 15"/>
        <xdr:cNvSpPr>
          <a:spLocks noChangeArrowheads="1"/>
        </xdr:cNvSpPr>
      </xdr:nvSpPr>
      <xdr:spPr bwMode="auto">
        <a:xfrm>
          <a:off x="142877" y="4791075"/>
          <a:ext cx="4524373" cy="428625"/>
        </a:xfrm>
        <a:prstGeom prst="wedgeRoundRectCallout">
          <a:avLst>
            <a:gd name="adj1" fmla="val 2468"/>
            <a:gd name="adj2" fmla="val 107449"/>
            <a:gd name="adj3" fmla="val 16667"/>
          </a:avLst>
        </a:prstGeom>
        <a:solidFill>
          <a:srgbClr val="FFFFFF"/>
        </a:solidFill>
        <a:ln w="28575">
          <a:solidFill>
            <a:srgbClr val="CC99FF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Зона </a:t>
          </a:r>
          <a:r>
            <a:rPr lang="ru-RU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перехода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между таблицами успеваемости по ступеням</a:t>
          </a:r>
          <a:r>
            <a:rPr lang="ru-RU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обучения</a:t>
          </a:r>
        </a:p>
      </xdr:txBody>
    </xdr:sp>
    <xdr:clientData/>
  </xdr:twoCellAnchor>
  <xdr:twoCellAnchor editAs="absolute">
    <xdr:from>
      <xdr:col>1</xdr:col>
      <xdr:colOff>19050</xdr:colOff>
      <xdr:row>28</xdr:row>
      <xdr:rowOff>123825</xdr:rowOff>
    </xdr:from>
    <xdr:to>
      <xdr:col>14</xdr:col>
      <xdr:colOff>171450</xdr:colOff>
      <xdr:row>29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505450"/>
          <a:ext cx="4695825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7:T15"/>
  <sheetViews>
    <sheetView workbookViewId="0">
      <selection activeCell="V13" sqref="V13"/>
    </sheetView>
  </sheetViews>
  <sheetFormatPr defaultColWidth="9.140625" defaultRowHeight="15" x14ac:dyDescent="0.25"/>
  <cols>
    <col min="1" max="1" width="2" style="136" customWidth="1"/>
    <col min="2" max="2" width="2.85546875" style="136" bestFit="1" customWidth="1"/>
    <col min="3" max="3" width="12.28515625" style="136" bestFit="1" customWidth="1"/>
    <col min="4" max="4" width="3.42578125" style="136" bestFit="1" customWidth="1"/>
    <col min="5" max="8" width="4" style="136" bestFit="1" customWidth="1"/>
    <col min="9" max="9" width="3.5703125" style="136" bestFit="1" customWidth="1"/>
    <col min="10" max="10" width="5" style="136" bestFit="1" customWidth="1"/>
    <col min="11" max="11" width="5.28515625" style="136" customWidth="1"/>
    <col min="12" max="12" width="7.5703125" style="136" bestFit="1" customWidth="1"/>
    <col min="13" max="13" width="7.140625" style="136" bestFit="1" customWidth="1"/>
    <col min="14" max="14" width="5" style="136" bestFit="1" customWidth="1"/>
    <col min="15" max="15" width="4.42578125" style="136" bestFit="1" customWidth="1"/>
    <col min="16" max="16" width="6.28515625" style="136" bestFit="1" customWidth="1"/>
    <col min="17" max="17" width="4" style="136" bestFit="1" customWidth="1"/>
    <col min="18" max="18" width="5.42578125" style="136" customWidth="1"/>
    <col min="19" max="19" width="6.85546875" style="136" bestFit="1" customWidth="1"/>
    <col min="20" max="20" width="7.140625" style="136" bestFit="1" customWidth="1"/>
    <col min="21" max="16384" width="9.140625" style="136"/>
  </cols>
  <sheetData>
    <row r="7" spans="2:20" ht="15.75" thickBot="1" x14ac:dyDescent="0.3"/>
    <row r="8" spans="2:20" ht="15.75" thickTop="1" x14ac:dyDescent="0.25">
      <c r="B8" s="311" t="s">
        <v>0</v>
      </c>
      <c r="C8" s="314" t="s">
        <v>1</v>
      </c>
      <c r="D8" s="317" t="s">
        <v>73</v>
      </c>
      <c r="E8" s="318"/>
      <c r="F8" s="318"/>
      <c r="G8" s="318"/>
      <c r="H8" s="318"/>
      <c r="I8" s="318"/>
      <c r="J8" s="318"/>
      <c r="K8" s="318"/>
      <c r="L8" s="318"/>
      <c r="M8" s="319"/>
      <c r="N8" s="320" t="s">
        <v>36</v>
      </c>
      <c r="O8" s="321"/>
      <c r="P8" s="321"/>
      <c r="Q8" s="321"/>
      <c r="R8" s="321"/>
      <c r="S8" s="321"/>
      <c r="T8" s="322"/>
    </row>
    <row r="9" spans="2:20" ht="15.75" x14ac:dyDescent="0.25">
      <c r="B9" s="312"/>
      <c r="C9" s="315"/>
      <c r="D9" s="323" t="s">
        <v>4</v>
      </c>
      <c r="E9" s="324"/>
      <c r="F9" s="324"/>
      <c r="G9" s="324"/>
      <c r="H9" s="324"/>
      <c r="I9" s="324"/>
      <c r="J9" s="324"/>
      <c r="K9" s="325" t="s">
        <v>12</v>
      </c>
      <c r="L9" s="327" t="s">
        <v>13</v>
      </c>
      <c r="M9" s="328"/>
      <c r="N9" s="329" t="s">
        <v>4</v>
      </c>
      <c r="O9" s="329"/>
      <c r="P9" s="329"/>
      <c r="Q9" s="329"/>
      <c r="R9" s="329" t="s">
        <v>12</v>
      </c>
      <c r="S9" s="331" t="s">
        <v>13</v>
      </c>
      <c r="T9" s="332"/>
    </row>
    <row r="10" spans="2:20" ht="15.75" thickBot="1" x14ac:dyDescent="0.3">
      <c r="B10" s="313"/>
      <c r="C10" s="316"/>
      <c r="D10" s="137" t="s">
        <v>5</v>
      </c>
      <c r="E10" s="138" t="s">
        <v>6</v>
      </c>
      <c r="F10" s="139" t="s">
        <v>7</v>
      </c>
      <c r="G10" s="139" t="s">
        <v>8</v>
      </c>
      <c r="H10" s="139" t="s">
        <v>9</v>
      </c>
      <c r="I10" s="139" t="s">
        <v>10</v>
      </c>
      <c r="J10" s="139" t="s">
        <v>11</v>
      </c>
      <c r="K10" s="326"/>
      <c r="L10" s="139" t="s">
        <v>14</v>
      </c>
      <c r="M10" s="140" t="s">
        <v>15</v>
      </c>
      <c r="N10" s="141" t="s">
        <v>11</v>
      </c>
      <c r="O10" s="142" t="s">
        <v>37</v>
      </c>
      <c r="P10" s="142" t="s">
        <v>38</v>
      </c>
      <c r="Q10" s="142" t="s">
        <v>39</v>
      </c>
      <c r="R10" s="330"/>
      <c r="S10" s="143" t="s">
        <v>14</v>
      </c>
      <c r="T10" s="144" t="s">
        <v>15</v>
      </c>
    </row>
    <row r="11" spans="2:20" ht="15.75" thickTop="1" x14ac:dyDescent="0.25">
      <c r="B11" s="145">
        <v>1</v>
      </c>
      <c r="C11" s="146" t="s">
        <v>19</v>
      </c>
      <c r="D11" s="147">
        <v>1</v>
      </c>
      <c r="E11" s="148"/>
      <c r="F11" s="148">
        <v>2</v>
      </c>
      <c r="G11" s="148">
        <v>4</v>
      </c>
      <c r="H11" s="148">
        <v>1</v>
      </c>
      <c r="I11" s="148"/>
      <c r="J11" s="149">
        <v>8</v>
      </c>
      <c r="K11" s="150">
        <v>3.8571428571428572</v>
      </c>
      <c r="L11" s="151">
        <v>1</v>
      </c>
      <c r="M11" s="152">
        <v>0.7142857142857143</v>
      </c>
      <c r="N11" s="153">
        <v>15</v>
      </c>
      <c r="O11" s="154">
        <v>14</v>
      </c>
      <c r="P11" s="154" t="s">
        <v>79</v>
      </c>
      <c r="Q11" s="154">
        <v>1</v>
      </c>
      <c r="R11" s="155">
        <v>4.07</v>
      </c>
      <c r="S11" s="156">
        <v>0.95</v>
      </c>
      <c r="T11" s="157">
        <v>0.85699999999999998</v>
      </c>
    </row>
    <row r="12" spans="2:20" x14ac:dyDescent="0.25">
      <c r="B12" s="158">
        <v>2</v>
      </c>
      <c r="C12" s="159" t="s">
        <v>20</v>
      </c>
      <c r="D12" s="160"/>
      <c r="E12" s="161"/>
      <c r="F12" s="161"/>
      <c r="G12" s="161"/>
      <c r="H12" s="161"/>
      <c r="I12" s="161"/>
      <c r="J12" s="162" t="s">
        <v>79</v>
      </c>
      <c r="K12" s="163" t="s">
        <v>79</v>
      </c>
      <c r="L12" s="164" t="s">
        <v>79</v>
      </c>
      <c r="M12" s="165" t="s">
        <v>79</v>
      </c>
      <c r="N12" s="166" t="s">
        <v>79</v>
      </c>
      <c r="O12" s="167"/>
      <c r="P12" s="167"/>
      <c r="Q12" s="167"/>
      <c r="R12" s="168"/>
      <c r="S12" s="169"/>
      <c r="T12" s="170"/>
    </row>
    <row r="13" spans="2:20" x14ac:dyDescent="0.25">
      <c r="B13" s="158">
        <v>3</v>
      </c>
      <c r="C13" s="159" t="s">
        <v>25</v>
      </c>
      <c r="D13" s="160"/>
      <c r="E13" s="161"/>
      <c r="F13" s="161"/>
      <c r="G13" s="161"/>
      <c r="H13" s="161"/>
      <c r="I13" s="161"/>
      <c r="J13" s="162" t="s">
        <v>79</v>
      </c>
      <c r="K13" s="163" t="s">
        <v>79</v>
      </c>
      <c r="L13" s="164" t="s">
        <v>79</v>
      </c>
      <c r="M13" s="165" t="s">
        <v>79</v>
      </c>
      <c r="N13" s="166"/>
      <c r="O13" s="167"/>
      <c r="P13" s="167"/>
      <c r="Q13" s="167"/>
      <c r="R13" s="168"/>
      <c r="S13" s="169"/>
      <c r="T13" s="170"/>
    </row>
    <row r="14" spans="2:20" x14ac:dyDescent="0.25">
      <c r="B14" s="158">
        <v>4</v>
      </c>
      <c r="C14" s="159" t="s">
        <v>48</v>
      </c>
      <c r="D14" s="160"/>
      <c r="E14" s="161"/>
      <c r="F14" s="161"/>
      <c r="G14" s="161"/>
      <c r="H14" s="161"/>
      <c r="I14" s="161"/>
      <c r="J14" s="162" t="s">
        <v>79</v>
      </c>
      <c r="K14" s="163" t="s">
        <v>79</v>
      </c>
      <c r="L14" s="164" t="s">
        <v>79</v>
      </c>
      <c r="M14" s="165" t="s">
        <v>79</v>
      </c>
      <c r="N14" s="166" t="s">
        <v>79</v>
      </c>
      <c r="O14" s="167"/>
      <c r="P14" s="167"/>
      <c r="Q14" s="167"/>
      <c r="R14" s="168"/>
      <c r="S14" s="169"/>
      <c r="T14" s="170"/>
    </row>
    <row r="15" spans="2:20" x14ac:dyDescent="0.25">
      <c r="B15" s="158">
        <v>5</v>
      </c>
      <c r="C15" s="159" t="s">
        <v>49</v>
      </c>
      <c r="D15" s="160"/>
      <c r="E15" s="161"/>
      <c r="F15" s="161"/>
      <c r="G15" s="161"/>
      <c r="H15" s="161"/>
      <c r="I15" s="161"/>
      <c r="J15" s="162" t="s">
        <v>79</v>
      </c>
      <c r="K15" s="163" t="s">
        <v>79</v>
      </c>
      <c r="L15" s="164" t="s">
        <v>79</v>
      </c>
      <c r="M15" s="165" t="s">
        <v>79</v>
      </c>
      <c r="N15" s="166" t="s">
        <v>79</v>
      </c>
      <c r="O15" s="167"/>
      <c r="P15" s="167"/>
      <c r="Q15" s="167"/>
      <c r="R15" s="168"/>
      <c r="S15" s="169"/>
      <c r="T15" s="170"/>
    </row>
  </sheetData>
  <sheetProtection algorithmName="SHA-512" hashValue="w+uljLX1K8ZcMuOdU0Xj+qlLLlEmx+3fhXE2Nrf+PLrhwwpjCODqAFMxjNFO83qAuquE1SqFw/OKXXvnr8KvVg==" saltValue="ivg8M4t+IaSU3eXxih9bXA==" spinCount="100000" sheet="1" objects="1" scenarios="1"/>
  <mergeCells count="10">
    <mergeCell ref="B8:B10"/>
    <mergeCell ref="C8:C10"/>
    <mergeCell ref="D8:M8"/>
    <mergeCell ref="N8:T8"/>
    <mergeCell ref="D9:J9"/>
    <mergeCell ref="K9:K10"/>
    <mergeCell ref="L9:M9"/>
    <mergeCell ref="N9:Q9"/>
    <mergeCell ref="R9:R10"/>
    <mergeCell ref="S9:T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BL26"/>
  <sheetViews>
    <sheetView zoomScaleNormal="100" workbookViewId="0">
      <pane xSplit="2" ySplit="5" topLeftCell="AN6" activePane="bottomRight" state="frozen"/>
      <selection activeCell="E10" sqref="E10"/>
      <selection pane="topRight" activeCell="E10" sqref="E10"/>
      <selection pane="bottomLeft" activeCell="E10" sqref="E10"/>
      <selection pane="bottomRight" activeCell="AP18" sqref="AP18"/>
    </sheetView>
  </sheetViews>
  <sheetFormatPr defaultColWidth="0" defaultRowHeight="12.75" zeroHeight="1" x14ac:dyDescent="0.2"/>
  <cols>
    <col min="1" max="1" width="3.140625" style="2" bestFit="1" customWidth="1"/>
    <col min="2" max="2" width="38.5703125" style="2" customWidth="1"/>
    <col min="3" max="8" width="4.7109375" style="2" customWidth="1"/>
    <col min="9" max="9" width="5" style="2" customWidth="1"/>
    <col min="10" max="12" width="5" style="2" hidden="1" customWidth="1"/>
    <col min="13" max="13" width="8.28515625" style="2" bestFit="1" customWidth="1"/>
    <col min="14" max="15" width="8.5703125" style="2" customWidth="1"/>
    <col min="16" max="21" width="4.7109375" style="2" customWidth="1"/>
    <col min="22" max="22" width="5" style="2" customWidth="1"/>
    <col min="23" max="25" width="5" style="2" hidden="1" customWidth="1"/>
    <col min="26" max="26" width="7.7109375" style="2" bestFit="1" customWidth="1"/>
    <col min="27" max="28" width="8.5703125" style="2" customWidth="1"/>
    <col min="29" max="34" width="4.7109375" style="2" customWidth="1"/>
    <col min="35" max="35" width="5" style="2" customWidth="1"/>
    <col min="36" max="38" width="5" style="2" hidden="1" customWidth="1"/>
    <col min="39" max="39" width="7.7109375" style="2" bestFit="1" customWidth="1"/>
    <col min="40" max="41" width="8.5703125" style="2" customWidth="1"/>
    <col min="42" max="47" width="4.7109375" style="2" customWidth="1"/>
    <col min="48" max="48" width="5" style="2" customWidth="1"/>
    <col min="49" max="51" width="5" style="2" hidden="1" customWidth="1"/>
    <col min="52" max="52" width="7.7109375" style="2" bestFit="1" customWidth="1"/>
    <col min="53" max="54" width="8.5703125" style="2" customWidth="1"/>
    <col min="55" max="57" width="5" style="2" hidden="1" customWidth="1"/>
    <col min="58" max="61" width="5" style="2" customWidth="1"/>
    <col min="62" max="62" width="7.7109375" style="2" bestFit="1" customWidth="1"/>
    <col min="63" max="64" width="8.5703125" style="2" customWidth="1"/>
    <col min="65" max="65" width="9.140625" style="2" hidden="1" customWidth="1"/>
    <col min="66" max="16384" width="9.140625" style="2" hidden="1"/>
  </cols>
  <sheetData>
    <row r="1" spans="1:64" ht="16.5" customHeight="1" thickTop="1" x14ac:dyDescent="0.2">
      <c r="A1" s="352" t="s">
        <v>40</v>
      </c>
      <c r="B1" s="353"/>
      <c r="C1" s="337" t="s">
        <v>42</v>
      </c>
      <c r="D1" s="338"/>
      <c r="E1" s="338"/>
      <c r="F1" s="338"/>
      <c r="G1" s="338"/>
      <c r="H1" s="338"/>
      <c r="I1" s="338"/>
      <c r="J1" s="338"/>
      <c r="K1" s="338"/>
      <c r="L1" s="338"/>
      <c r="M1" s="339"/>
      <c r="N1" s="343">
        <v>6</v>
      </c>
      <c r="O1" s="344"/>
      <c r="P1" s="347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</row>
    <row r="2" spans="1:64" ht="16.5" customHeight="1" thickBot="1" x14ac:dyDescent="0.25">
      <c r="A2" s="354"/>
      <c r="B2" s="355"/>
      <c r="C2" s="340"/>
      <c r="D2" s="341"/>
      <c r="E2" s="341"/>
      <c r="F2" s="341"/>
      <c r="G2" s="341"/>
      <c r="H2" s="341"/>
      <c r="I2" s="341"/>
      <c r="J2" s="341"/>
      <c r="K2" s="341"/>
      <c r="L2" s="341"/>
      <c r="M2" s="342"/>
      <c r="N2" s="345"/>
      <c r="O2" s="346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</row>
    <row r="3" spans="1:64" s="4" customFormat="1" ht="15" customHeight="1" thickTop="1" x14ac:dyDescent="0.25">
      <c r="A3" s="356" t="s">
        <v>0</v>
      </c>
      <c r="B3" s="378" t="s">
        <v>1</v>
      </c>
      <c r="C3" s="372" t="s">
        <v>3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4"/>
      <c r="P3" s="356" t="s">
        <v>33</v>
      </c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8"/>
      <c r="AC3" s="356" t="s">
        <v>34</v>
      </c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8"/>
      <c r="AP3" s="356" t="s">
        <v>35</v>
      </c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8"/>
      <c r="BC3" s="363" t="s">
        <v>36</v>
      </c>
      <c r="BD3" s="364"/>
      <c r="BE3" s="364"/>
      <c r="BF3" s="364"/>
      <c r="BG3" s="364"/>
      <c r="BH3" s="364"/>
      <c r="BI3" s="364"/>
      <c r="BJ3" s="364"/>
      <c r="BK3" s="364"/>
      <c r="BL3" s="365"/>
    </row>
    <row r="4" spans="1:64" s="4" customFormat="1" ht="15" customHeight="1" x14ac:dyDescent="0.25">
      <c r="A4" s="359"/>
      <c r="B4" s="379"/>
      <c r="C4" s="371" t="s">
        <v>4</v>
      </c>
      <c r="D4" s="360"/>
      <c r="E4" s="360"/>
      <c r="F4" s="360"/>
      <c r="G4" s="360"/>
      <c r="H4" s="360"/>
      <c r="I4" s="360"/>
      <c r="J4" s="360"/>
      <c r="K4" s="360"/>
      <c r="L4" s="360"/>
      <c r="M4" s="360" t="s">
        <v>12</v>
      </c>
      <c r="N4" s="360" t="s">
        <v>13</v>
      </c>
      <c r="O4" s="362"/>
      <c r="P4" s="368" t="s">
        <v>4</v>
      </c>
      <c r="Q4" s="369"/>
      <c r="R4" s="369"/>
      <c r="S4" s="369"/>
      <c r="T4" s="369"/>
      <c r="U4" s="369"/>
      <c r="V4" s="369"/>
      <c r="W4" s="369"/>
      <c r="X4" s="369"/>
      <c r="Y4" s="370"/>
      <c r="Z4" s="360" t="s">
        <v>12</v>
      </c>
      <c r="AA4" s="360" t="s">
        <v>13</v>
      </c>
      <c r="AB4" s="362"/>
      <c r="AC4" s="359" t="s">
        <v>4</v>
      </c>
      <c r="AD4" s="360"/>
      <c r="AE4" s="360"/>
      <c r="AF4" s="360"/>
      <c r="AG4" s="360"/>
      <c r="AH4" s="360"/>
      <c r="AI4" s="360"/>
      <c r="AJ4" s="360"/>
      <c r="AK4" s="360"/>
      <c r="AL4" s="360"/>
      <c r="AM4" s="360" t="s">
        <v>12</v>
      </c>
      <c r="AN4" s="360" t="s">
        <v>13</v>
      </c>
      <c r="AO4" s="362"/>
      <c r="AP4" s="359" t="s">
        <v>4</v>
      </c>
      <c r="AQ4" s="360"/>
      <c r="AR4" s="360"/>
      <c r="AS4" s="360"/>
      <c r="AT4" s="360"/>
      <c r="AU4" s="360"/>
      <c r="AV4" s="360"/>
      <c r="AW4" s="360"/>
      <c r="AX4" s="360"/>
      <c r="AY4" s="360"/>
      <c r="AZ4" s="360" t="s">
        <v>12</v>
      </c>
      <c r="BA4" s="360" t="s">
        <v>13</v>
      </c>
      <c r="BB4" s="362"/>
      <c r="BC4" s="171"/>
      <c r="BD4" s="172"/>
      <c r="BE4" s="172"/>
      <c r="BF4" s="172"/>
      <c r="BG4" s="172"/>
      <c r="BH4" s="172"/>
      <c r="BI4" s="172"/>
      <c r="BJ4" s="366" t="s">
        <v>12</v>
      </c>
      <c r="BK4" s="350" t="s">
        <v>13</v>
      </c>
      <c r="BL4" s="351"/>
    </row>
    <row r="5" spans="1:64" s="4" customFormat="1" ht="15" customHeight="1" thickBot="1" x14ac:dyDescent="0.3">
      <c r="A5" s="377"/>
      <c r="B5" s="380"/>
      <c r="C5" s="173" t="s">
        <v>5</v>
      </c>
      <c r="D5" s="174" t="s">
        <v>6</v>
      </c>
      <c r="E5" s="174" t="s">
        <v>7</v>
      </c>
      <c r="F5" s="174" t="s">
        <v>8</v>
      </c>
      <c r="G5" s="174" t="s">
        <v>9</v>
      </c>
      <c r="H5" s="174" t="s">
        <v>10</v>
      </c>
      <c r="I5" s="174" t="s">
        <v>11</v>
      </c>
      <c r="J5" s="175" t="s">
        <v>16</v>
      </c>
      <c r="K5" s="175" t="s">
        <v>17</v>
      </c>
      <c r="L5" s="176" t="s">
        <v>18</v>
      </c>
      <c r="M5" s="361"/>
      <c r="N5" s="174" t="s">
        <v>14</v>
      </c>
      <c r="O5" s="177" t="s">
        <v>15</v>
      </c>
      <c r="P5" s="178" t="s">
        <v>5</v>
      </c>
      <c r="Q5" s="174" t="s">
        <v>6</v>
      </c>
      <c r="R5" s="174" t="s">
        <v>7</v>
      </c>
      <c r="S5" s="174" t="s">
        <v>8</v>
      </c>
      <c r="T5" s="174" t="s">
        <v>9</v>
      </c>
      <c r="U5" s="174" t="s">
        <v>10</v>
      </c>
      <c r="V5" s="174" t="s">
        <v>11</v>
      </c>
      <c r="W5" s="175" t="s">
        <v>16</v>
      </c>
      <c r="X5" s="175" t="s">
        <v>17</v>
      </c>
      <c r="Y5" s="176" t="s">
        <v>18</v>
      </c>
      <c r="Z5" s="361"/>
      <c r="AA5" s="174" t="s">
        <v>14</v>
      </c>
      <c r="AB5" s="177" t="s">
        <v>15</v>
      </c>
      <c r="AC5" s="178" t="s">
        <v>5</v>
      </c>
      <c r="AD5" s="174" t="s">
        <v>6</v>
      </c>
      <c r="AE5" s="174" t="s">
        <v>7</v>
      </c>
      <c r="AF5" s="174" t="s">
        <v>8</v>
      </c>
      <c r="AG5" s="174" t="s">
        <v>9</v>
      </c>
      <c r="AH5" s="174" t="s">
        <v>10</v>
      </c>
      <c r="AI5" s="174" t="s">
        <v>11</v>
      </c>
      <c r="AJ5" s="175" t="s">
        <v>16</v>
      </c>
      <c r="AK5" s="175" t="s">
        <v>17</v>
      </c>
      <c r="AL5" s="176" t="s">
        <v>18</v>
      </c>
      <c r="AM5" s="361"/>
      <c r="AN5" s="174" t="s">
        <v>14</v>
      </c>
      <c r="AO5" s="177" t="s">
        <v>15</v>
      </c>
      <c r="AP5" s="178" t="s">
        <v>5</v>
      </c>
      <c r="AQ5" s="174" t="s">
        <v>6</v>
      </c>
      <c r="AR5" s="174" t="s">
        <v>7</v>
      </c>
      <c r="AS5" s="174" t="s">
        <v>8</v>
      </c>
      <c r="AT5" s="174" t="s">
        <v>9</v>
      </c>
      <c r="AU5" s="174" t="s">
        <v>10</v>
      </c>
      <c r="AV5" s="174" t="s">
        <v>11</v>
      </c>
      <c r="AW5" s="175" t="s">
        <v>16</v>
      </c>
      <c r="AX5" s="175" t="s">
        <v>17</v>
      </c>
      <c r="AY5" s="176" t="s">
        <v>18</v>
      </c>
      <c r="AZ5" s="361"/>
      <c r="BA5" s="174" t="s">
        <v>14</v>
      </c>
      <c r="BB5" s="177" t="s">
        <v>15</v>
      </c>
      <c r="BC5" s="179" t="s">
        <v>16</v>
      </c>
      <c r="BD5" s="180" t="s">
        <v>17</v>
      </c>
      <c r="BE5" s="181" t="s">
        <v>18</v>
      </c>
      <c r="BF5" s="182" t="s">
        <v>11</v>
      </c>
      <c r="BG5" s="182" t="s">
        <v>37</v>
      </c>
      <c r="BH5" s="182" t="s">
        <v>38</v>
      </c>
      <c r="BI5" s="182" t="s">
        <v>39</v>
      </c>
      <c r="BJ5" s="367"/>
      <c r="BK5" s="182" t="s">
        <v>14</v>
      </c>
      <c r="BL5" s="183" t="s">
        <v>15</v>
      </c>
    </row>
    <row r="6" spans="1:64" s="13" customFormat="1" ht="15" customHeight="1" thickTop="1" x14ac:dyDescent="0.2">
      <c r="A6" s="188">
        <v>1</v>
      </c>
      <c r="B6" s="204" t="s">
        <v>19</v>
      </c>
      <c r="C6" s="130"/>
      <c r="D6" s="205"/>
      <c r="E6" s="205"/>
      <c r="F6" s="205"/>
      <c r="G6" s="205"/>
      <c r="H6" s="205"/>
      <c r="I6" s="206" t="str">
        <f>IF(SUM(C6:H6)&gt;0,SUM(C6:H6),"")</f>
        <v/>
      </c>
      <c r="J6" s="206">
        <f>SUM(E6:G6)</f>
        <v>0</v>
      </c>
      <c r="K6" s="206">
        <f>SUM(F6:G6)</f>
        <v>0</v>
      </c>
      <c r="L6" s="206">
        <f>SUM(D6)*2+SUM(E6)*3+SUM(F6)*4+SUM(G6)*5</f>
        <v>0</v>
      </c>
      <c r="M6" s="207" t="str">
        <f>IF(SUM(D6:G6)&gt;0,L6/SUM(D6:G6),"")</f>
        <v/>
      </c>
      <c r="N6" s="208" t="str">
        <f>IF(SUM(D6:G6)&gt;0,J6/SUM(D6:G6),"")</f>
        <v/>
      </c>
      <c r="O6" s="209" t="str">
        <f t="shared" ref="O6:O20" si="0">IF(SUM(D6:G6)&gt;0,K6/SUM(D6:G6),"")</f>
        <v/>
      </c>
      <c r="P6" s="130"/>
      <c r="Q6" s="132"/>
      <c r="R6" s="131"/>
      <c r="S6" s="131">
        <v>2</v>
      </c>
      <c r="T6" s="131"/>
      <c r="U6" s="131"/>
      <c r="V6" s="206">
        <f>IF(SUM(P6:U6)&gt;0,SUM(P6:U6),"")</f>
        <v>2</v>
      </c>
      <c r="W6" s="206">
        <f>SUM(R6:T6)</f>
        <v>2</v>
      </c>
      <c r="X6" s="206">
        <f>SUM(S6:T6)</f>
        <v>2</v>
      </c>
      <c r="Y6" s="206">
        <f>SUM(Q6)*2+SUM(R6)*3+SUM(S6)*4+SUM(T6)*5</f>
        <v>8</v>
      </c>
      <c r="Z6" s="207">
        <f>IF(SUM(Q6:T6)&gt;0,Y6/SUM(Q6:T6),"")</f>
        <v>4</v>
      </c>
      <c r="AA6" s="208">
        <f>IF(SUM(Q6:T6)&gt;0,W6/SUM(Q6:T6),"")</f>
        <v>1</v>
      </c>
      <c r="AB6" s="209">
        <f>IF(SUM(Q6:T6)&gt;0,X6/SUM(Q6:T6),"")</f>
        <v>1</v>
      </c>
      <c r="AC6" s="130"/>
      <c r="AD6" s="132"/>
      <c r="AE6" s="131">
        <v>1</v>
      </c>
      <c r="AF6" s="131">
        <v>3</v>
      </c>
      <c r="AG6" s="131"/>
      <c r="AH6" s="131"/>
      <c r="AI6" s="206">
        <f>IF(SUM(AC6:AH6)&gt;0,SUM(AC6:AH6),"")</f>
        <v>4</v>
      </c>
      <c r="AJ6" s="206">
        <f>SUM(AE6:AG6)</f>
        <v>4</v>
      </c>
      <c r="AK6" s="206">
        <f>SUM(AF6:AG6)</f>
        <v>3</v>
      </c>
      <c r="AL6" s="206">
        <f>SUM(AD6)*2+SUM(AE6)*3+SUM(AF6)*4+SUM(AG6)*5</f>
        <v>15</v>
      </c>
      <c r="AM6" s="207">
        <f>IF(SUM(AD6:AG6)&gt;0,AL6/SUM(AD6:AG6),"")</f>
        <v>3.75</v>
      </c>
      <c r="AN6" s="208">
        <f>IF(SUM(AD6:AG6)&gt;0,AJ6/SUM(AD6:AG6),"")</f>
        <v>1</v>
      </c>
      <c r="AO6" s="209">
        <f>IF(SUM(AD6:AG6)&gt;0,AK6/SUM(AD6:AG6),"")</f>
        <v>0.75</v>
      </c>
      <c r="AP6" s="130"/>
      <c r="AQ6" s="132"/>
      <c r="AR6" s="131">
        <v>3</v>
      </c>
      <c r="AS6" s="131">
        <v>1</v>
      </c>
      <c r="AT6" s="131"/>
      <c r="AU6" s="131"/>
      <c r="AV6" s="206">
        <f>IF(SUM(AP6:AU6)&gt;0,SUM(AP6:AU6),"")</f>
        <v>4</v>
      </c>
      <c r="AW6" s="206">
        <f>SUM(AR6:AT6)</f>
        <v>4</v>
      </c>
      <c r="AX6" s="206">
        <f>SUM(AS6:AT6)</f>
        <v>1</v>
      </c>
      <c r="AY6" s="206">
        <f>SUM(AQ6)*2+SUM(AR6)*3+SUM(AS6)*4+SUM(AT6)*5</f>
        <v>13</v>
      </c>
      <c r="AZ6" s="207">
        <f>IF(SUM(AQ6:AT6)&gt;0,AY6/SUM(AQ6:AT6),"")</f>
        <v>3.25</v>
      </c>
      <c r="BA6" s="208">
        <f>IF(SUM(AQ6:AT6)&gt;0,AW6/SUM(AQ6:AT6),"")</f>
        <v>1</v>
      </c>
      <c r="BB6" s="209">
        <f>IF(SUM(AQ6:AT6)&gt;0,AX6/SUM(AQ6:AT6),"")</f>
        <v>0.25</v>
      </c>
      <c r="BC6" s="210">
        <f>SUM(J6,W6,AJ6,AW6)</f>
        <v>10</v>
      </c>
      <c r="BD6" s="211">
        <f>SUM(K6,X6,AK6,AX6)</f>
        <v>6</v>
      </c>
      <c r="BE6" s="211">
        <f>SUM(L6,Y6,AL6,AY6)</f>
        <v>36</v>
      </c>
      <c r="BF6" s="211">
        <f>IF(SUM(I6,V6,AI6,AV6)&gt;0,SUM(I6,V6,AI6,AV6),"")</f>
        <v>10</v>
      </c>
      <c r="BG6" s="211">
        <f>IF(SUM(D6:G6,Q6:T6,AD6:AG6,AQ6:AT6)&gt;0,SUM(D6:G6,Q6:T6,AD6:AG6,AQ6:AT6),"")</f>
        <v>10</v>
      </c>
      <c r="BH6" s="211" t="str">
        <f>IF(SUM(C6,P6,AC6,AP6)&gt;0,SUM(C6,P6,AC6,AP6),"")</f>
        <v/>
      </c>
      <c r="BI6" s="211" t="str">
        <f>IF(SUM(H6,U6,AH6,AU6)&gt;0,SUM(H6,U6,AH6,AU6),"")</f>
        <v/>
      </c>
      <c r="BJ6" s="212">
        <f>IF(BG6&lt;&gt;"",BE6/BG6,"")</f>
        <v>3.6</v>
      </c>
      <c r="BK6" s="213">
        <f>IF(BG6&lt;&gt;"",BC6/BG6,"")</f>
        <v>1</v>
      </c>
      <c r="BL6" s="214">
        <f>IF(BG6&lt;&gt;"",BD6/BG6,"")</f>
        <v>0.6</v>
      </c>
    </row>
    <row r="7" spans="1:64" s="13" customFormat="1" ht="15" customHeight="1" x14ac:dyDescent="0.2">
      <c r="A7" s="189">
        <v>2</v>
      </c>
      <c r="B7" s="215" t="s">
        <v>20</v>
      </c>
      <c r="C7" s="130"/>
      <c r="D7" s="216"/>
      <c r="E7" s="216"/>
      <c r="F7" s="216"/>
      <c r="G7" s="216"/>
      <c r="H7" s="216"/>
      <c r="I7" s="206" t="str">
        <f t="shared" ref="I7:I19" si="1">IF(SUM(C7:H7)&gt;0,SUM(C7:H7),"")</f>
        <v/>
      </c>
      <c r="J7" s="206">
        <f t="shared" ref="J7:J19" si="2">SUM(E7:G7)</f>
        <v>0</v>
      </c>
      <c r="K7" s="206">
        <f t="shared" ref="K7:K19" si="3">SUM(F7:G7)</f>
        <v>0</v>
      </c>
      <c r="L7" s="206">
        <f t="shared" ref="L7:L19" si="4">SUM(D7)*2+SUM(E7)*3+SUM(F7)*4+SUM(G7)*5</f>
        <v>0</v>
      </c>
      <c r="M7" s="207" t="str">
        <f t="shared" ref="M7:M19" si="5">IF(SUM(D7:G7)&gt;0,L7/SUM(D7:G7),"")</f>
        <v/>
      </c>
      <c r="N7" s="208" t="str">
        <f>IF(SUM(D7:G7)&gt;0,J7/SUM(D7:G7),"")</f>
        <v/>
      </c>
      <c r="O7" s="209" t="str">
        <f t="shared" si="0"/>
        <v/>
      </c>
      <c r="P7" s="130"/>
      <c r="Q7" s="132"/>
      <c r="R7" s="131"/>
      <c r="S7" s="131">
        <v>2</v>
      </c>
      <c r="T7" s="131"/>
      <c r="U7" s="131"/>
      <c r="V7" s="206">
        <f t="shared" ref="V7:V19" si="6">IF(SUM(P7:U7)&gt;0,SUM(P7:U7),"")</f>
        <v>2</v>
      </c>
      <c r="W7" s="206">
        <f t="shared" ref="W7:W19" si="7">SUM(R7:T7)</f>
        <v>2</v>
      </c>
      <c r="X7" s="206">
        <f t="shared" ref="X7:X19" si="8">SUM(S7:T7)</f>
        <v>2</v>
      </c>
      <c r="Y7" s="206">
        <f t="shared" ref="Y7:Y19" si="9">SUM(Q7)*2+SUM(R7)*3+SUM(S7)*4+SUM(T7)*5</f>
        <v>8</v>
      </c>
      <c r="Z7" s="207">
        <f t="shared" ref="Z7:Z19" si="10">IF(SUM(Q7:T7)&gt;0,Y7/SUM(Q7:T7),"")</f>
        <v>4</v>
      </c>
      <c r="AA7" s="208">
        <f t="shared" ref="AA7:AA19" si="11">IF(SUM(Q7:T7)&gt;0,W7/SUM(Q7:T7),"")</f>
        <v>1</v>
      </c>
      <c r="AB7" s="209">
        <f t="shared" ref="AB7:AB19" si="12">IF(SUM(Q7:T7)&gt;0,X7/SUM(Q7:T7),"")</f>
        <v>1</v>
      </c>
      <c r="AC7" s="130"/>
      <c r="AD7" s="132"/>
      <c r="AE7" s="131">
        <v>1</v>
      </c>
      <c r="AF7" s="131">
        <v>2</v>
      </c>
      <c r="AG7" s="131">
        <v>1</v>
      </c>
      <c r="AH7" s="131"/>
      <c r="AI7" s="206">
        <f t="shared" ref="AI7:AI19" si="13">IF(SUM(AC7:AH7)&gt;0,SUM(AC7:AH7),"")</f>
        <v>4</v>
      </c>
      <c r="AJ7" s="206">
        <f t="shared" ref="AJ7:AJ19" si="14">SUM(AE7:AG7)</f>
        <v>4</v>
      </c>
      <c r="AK7" s="206">
        <f t="shared" ref="AK7:AK19" si="15">SUM(AF7:AG7)</f>
        <v>3</v>
      </c>
      <c r="AL7" s="206">
        <f t="shared" ref="AL7:AL19" si="16">SUM(AD7)*2+SUM(AE7)*3+SUM(AF7)*4+SUM(AG7)*5</f>
        <v>16</v>
      </c>
      <c r="AM7" s="207">
        <f t="shared" ref="AM7:AM19" si="17">IF(SUM(AD7:AG7)&gt;0,AL7/SUM(AD7:AG7),"")</f>
        <v>4</v>
      </c>
      <c r="AN7" s="208">
        <f t="shared" ref="AN7:AN19" si="18">IF(SUM(AD7:AG7)&gt;0,AJ7/SUM(AD7:AG7),"")</f>
        <v>1</v>
      </c>
      <c r="AO7" s="209">
        <f t="shared" ref="AO7:AO19" si="19">IF(SUM(AD7:AG7)&gt;0,AK7/SUM(AD7:AG7),"")</f>
        <v>0.75</v>
      </c>
      <c r="AP7" s="130"/>
      <c r="AQ7" s="132"/>
      <c r="AR7" s="131">
        <v>3</v>
      </c>
      <c r="AS7" s="131">
        <v>1</v>
      </c>
      <c r="AT7" s="131"/>
      <c r="AU7" s="131"/>
      <c r="AV7" s="206">
        <f t="shared" ref="AV7:AV19" si="20">IF(SUM(AP7:AU7)&gt;0,SUM(AP7:AU7),"")</f>
        <v>4</v>
      </c>
      <c r="AW7" s="206">
        <f t="shared" ref="AW7:AW19" si="21">SUM(AR7:AT7)</f>
        <v>4</v>
      </c>
      <c r="AX7" s="206">
        <f t="shared" ref="AX7:AX19" si="22">SUM(AS7:AT7)</f>
        <v>1</v>
      </c>
      <c r="AY7" s="206">
        <f t="shared" ref="AY7:AY19" si="23">SUM(AQ7)*2+SUM(AR7)*3+SUM(AS7)*4+SUM(AT7)*5</f>
        <v>13</v>
      </c>
      <c r="AZ7" s="207">
        <f t="shared" ref="AZ7:AZ19" si="24">IF(SUM(AQ7:AT7)&gt;0,AY7/SUM(AQ7:AT7),"")</f>
        <v>3.25</v>
      </c>
      <c r="BA7" s="208">
        <f t="shared" ref="BA7:BA19" si="25">IF(SUM(AQ7:AT7)&gt;0,AW7/SUM(AQ7:AT7),"")</f>
        <v>1</v>
      </c>
      <c r="BB7" s="209">
        <f t="shared" ref="BB7:BB19" si="26">IF(SUM(AQ7:AT7)&gt;0,AX7/SUM(AQ7:AT7),"")</f>
        <v>0.25</v>
      </c>
      <c r="BC7" s="210">
        <f t="shared" ref="BC7:BC19" si="27">SUM(J7,W7,AJ7,AW7)</f>
        <v>10</v>
      </c>
      <c r="BD7" s="211">
        <f t="shared" ref="BD7:BD19" si="28">SUM(K7,X7,AK7,AX7)</f>
        <v>6</v>
      </c>
      <c r="BE7" s="211">
        <f t="shared" ref="BE7:BE19" si="29">SUM(L7,Y7,AL7,AY7)</f>
        <v>37</v>
      </c>
      <c r="BF7" s="211">
        <f t="shared" ref="BF7:BF19" si="30">IF(SUM(I7,V7,AI7,AV7)&gt;0,SUM(I7,V7,AI7,AV7),"")</f>
        <v>10</v>
      </c>
      <c r="BG7" s="211">
        <f t="shared" ref="BG7:BG19" si="31">IF(SUM(D7:G7,Q7:T7,AD7:AG7,AQ7:AT7)&gt;0,SUM(D7:G7,Q7:T7,AD7:AG7,AQ7:AT7),"")</f>
        <v>10</v>
      </c>
      <c r="BH7" s="211" t="str">
        <f t="shared" ref="BH7:BH19" si="32">IF(SUM(C7,P7,AC7,AP7)&gt;0,SUM(C7,P7,AC7,AP7),"")</f>
        <v/>
      </c>
      <c r="BI7" s="211" t="str">
        <f t="shared" ref="BI7:BI19" si="33">IF(SUM(H7,U7,AH7,AU7)&gt;0,SUM(H7,U7,AH7,AU7),"")</f>
        <v/>
      </c>
      <c r="BJ7" s="212">
        <f t="shared" ref="BJ7:BJ19" si="34">IF(BG7&lt;&gt;"",BE7/BG7,"")</f>
        <v>3.7</v>
      </c>
      <c r="BK7" s="213">
        <f t="shared" ref="BK7:BK19" si="35">IF(BG7&lt;&gt;"",BC7/BG7,"")</f>
        <v>1</v>
      </c>
      <c r="BL7" s="214">
        <f t="shared" ref="BL7:BL19" si="36">IF(BG7&lt;&gt;"",BD7/BG7,"")</f>
        <v>0.6</v>
      </c>
    </row>
    <row r="8" spans="1:64" s="13" customFormat="1" ht="15" customHeight="1" x14ac:dyDescent="0.2">
      <c r="A8" s="189">
        <v>3</v>
      </c>
      <c r="B8" s="215" t="s">
        <v>21</v>
      </c>
      <c r="C8" s="130"/>
      <c r="D8" s="216"/>
      <c r="E8" s="216"/>
      <c r="F8" s="216"/>
      <c r="G8" s="216"/>
      <c r="H8" s="216"/>
      <c r="I8" s="206" t="str">
        <f t="shared" si="1"/>
        <v/>
      </c>
      <c r="J8" s="206">
        <f t="shared" si="2"/>
        <v>0</v>
      </c>
      <c r="K8" s="206">
        <f t="shared" si="3"/>
        <v>0</v>
      </c>
      <c r="L8" s="206">
        <f t="shared" si="4"/>
        <v>0</v>
      </c>
      <c r="M8" s="207" t="str">
        <f t="shared" si="5"/>
        <v/>
      </c>
      <c r="N8" s="208" t="str">
        <f>IF(SUM(D8:G8)&gt;0,J8/SUM(D8:G8),"")</f>
        <v/>
      </c>
      <c r="O8" s="209" t="str">
        <f t="shared" si="0"/>
        <v/>
      </c>
      <c r="P8" s="130"/>
      <c r="Q8" s="132"/>
      <c r="R8" s="131"/>
      <c r="S8" s="131"/>
      <c r="T8" s="131">
        <v>2</v>
      </c>
      <c r="U8" s="131"/>
      <c r="V8" s="206">
        <f t="shared" si="6"/>
        <v>2</v>
      </c>
      <c r="W8" s="206">
        <f t="shared" si="7"/>
        <v>2</v>
      </c>
      <c r="X8" s="206">
        <f t="shared" si="8"/>
        <v>2</v>
      </c>
      <c r="Y8" s="206">
        <f t="shared" si="9"/>
        <v>10</v>
      </c>
      <c r="Z8" s="207">
        <f t="shared" si="10"/>
        <v>5</v>
      </c>
      <c r="AA8" s="208">
        <f>IF(SUM(Q8:T8)&gt;0,W8/SUM(Q8:T8),"")</f>
        <v>1</v>
      </c>
      <c r="AB8" s="209">
        <f t="shared" si="12"/>
        <v>1</v>
      </c>
      <c r="AC8" s="130"/>
      <c r="AD8" s="132"/>
      <c r="AE8" s="131"/>
      <c r="AF8" s="131">
        <v>3</v>
      </c>
      <c r="AG8" s="131">
        <v>1</v>
      </c>
      <c r="AH8" s="131"/>
      <c r="AI8" s="206">
        <f t="shared" si="13"/>
        <v>4</v>
      </c>
      <c r="AJ8" s="206">
        <f t="shared" si="14"/>
        <v>4</v>
      </c>
      <c r="AK8" s="206">
        <f t="shared" si="15"/>
        <v>4</v>
      </c>
      <c r="AL8" s="206">
        <f t="shared" si="16"/>
        <v>17</v>
      </c>
      <c r="AM8" s="207">
        <f t="shared" si="17"/>
        <v>4.25</v>
      </c>
      <c r="AN8" s="208">
        <f t="shared" si="18"/>
        <v>1</v>
      </c>
      <c r="AO8" s="209">
        <f t="shared" si="19"/>
        <v>1</v>
      </c>
      <c r="AP8" s="130"/>
      <c r="AQ8" s="132"/>
      <c r="AR8" s="131">
        <v>3</v>
      </c>
      <c r="AS8" s="131"/>
      <c r="AT8" s="131">
        <v>1</v>
      </c>
      <c r="AU8" s="131"/>
      <c r="AV8" s="206">
        <f t="shared" si="20"/>
        <v>4</v>
      </c>
      <c r="AW8" s="206">
        <f t="shared" si="21"/>
        <v>4</v>
      </c>
      <c r="AX8" s="206">
        <f t="shared" si="22"/>
        <v>1</v>
      </c>
      <c r="AY8" s="206">
        <f t="shared" si="23"/>
        <v>14</v>
      </c>
      <c r="AZ8" s="207">
        <f t="shared" si="24"/>
        <v>3.5</v>
      </c>
      <c r="BA8" s="208">
        <f t="shared" si="25"/>
        <v>1</v>
      </c>
      <c r="BB8" s="209">
        <f t="shared" si="26"/>
        <v>0.25</v>
      </c>
      <c r="BC8" s="210">
        <f t="shared" si="27"/>
        <v>10</v>
      </c>
      <c r="BD8" s="211">
        <f t="shared" si="28"/>
        <v>7</v>
      </c>
      <c r="BE8" s="211">
        <f t="shared" si="29"/>
        <v>41</v>
      </c>
      <c r="BF8" s="211">
        <f t="shared" si="30"/>
        <v>10</v>
      </c>
      <c r="BG8" s="211">
        <f t="shared" si="31"/>
        <v>10</v>
      </c>
      <c r="BH8" s="211" t="str">
        <f t="shared" si="32"/>
        <v/>
      </c>
      <c r="BI8" s="211" t="str">
        <f t="shared" si="33"/>
        <v/>
      </c>
      <c r="BJ8" s="212">
        <f t="shared" si="34"/>
        <v>4.0999999999999996</v>
      </c>
      <c r="BK8" s="213">
        <f t="shared" si="35"/>
        <v>1</v>
      </c>
      <c r="BL8" s="214">
        <f t="shared" si="36"/>
        <v>0.7</v>
      </c>
    </row>
    <row r="9" spans="1:64" s="13" customFormat="1" ht="15" customHeight="1" x14ac:dyDescent="0.2">
      <c r="A9" s="189">
        <v>4</v>
      </c>
      <c r="B9" s="215" t="s">
        <v>22</v>
      </c>
      <c r="C9" s="130"/>
      <c r="D9" s="216"/>
      <c r="E9" s="216"/>
      <c r="F9" s="216"/>
      <c r="G9" s="216"/>
      <c r="H9" s="216"/>
      <c r="I9" s="206" t="str">
        <f t="shared" si="1"/>
        <v/>
      </c>
      <c r="J9" s="206">
        <f t="shared" si="2"/>
        <v>0</v>
      </c>
      <c r="K9" s="206">
        <f t="shared" si="3"/>
        <v>0</v>
      </c>
      <c r="L9" s="206">
        <f t="shared" si="4"/>
        <v>0</v>
      </c>
      <c r="M9" s="207" t="str">
        <f t="shared" si="5"/>
        <v/>
      </c>
      <c r="N9" s="208" t="str">
        <f>IF(SUM(D9:G9)&gt;0,J9/SUM(D9:G9),"")</f>
        <v/>
      </c>
      <c r="O9" s="209" t="str">
        <f t="shared" si="0"/>
        <v/>
      </c>
      <c r="P9" s="130"/>
      <c r="Q9" s="132"/>
      <c r="R9" s="131"/>
      <c r="S9" s="131"/>
      <c r="T9" s="131"/>
      <c r="U9" s="131"/>
      <c r="V9" s="206" t="str">
        <f t="shared" si="6"/>
        <v/>
      </c>
      <c r="W9" s="206">
        <f t="shared" si="7"/>
        <v>0</v>
      </c>
      <c r="X9" s="206">
        <f t="shared" si="8"/>
        <v>0</v>
      </c>
      <c r="Y9" s="206">
        <f t="shared" si="9"/>
        <v>0</v>
      </c>
      <c r="Z9" s="207" t="str">
        <f t="shared" si="10"/>
        <v/>
      </c>
      <c r="AA9" s="208" t="str">
        <f t="shared" si="11"/>
        <v/>
      </c>
      <c r="AB9" s="209" t="str">
        <f t="shared" si="12"/>
        <v/>
      </c>
      <c r="AC9" s="130"/>
      <c r="AD9" s="132"/>
      <c r="AE9" s="131"/>
      <c r="AF9" s="131"/>
      <c r="AG9" s="131"/>
      <c r="AH9" s="131"/>
      <c r="AI9" s="206" t="str">
        <f t="shared" si="13"/>
        <v/>
      </c>
      <c r="AJ9" s="206">
        <f t="shared" si="14"/>
        <v>0</v>
      </c>
      <c r="AK9" s="206">
        <f t="shared" si="15"/>
        <v>0</v>
      </c>
      <c r="AL9" s="206">
        <f t="shared" si="16"/>
        <v>0</v>
      </c>
      <c r="AM9" s="207" t="str">
        <f t="shared" si="17"/>
        <v/>
      </c>
      <c r="AN9" s="208" t="str">
        <f t="shared" si="18"/>
        <v/>
      </c>
      <c r="AO9" s="209" t="str">
        <f t="shared" si="19"/>
        <v/>
      </c>
      <c r="AP9" s="130"/>
      <c r="AQ9" s="132"/>
      <c r="AR9" s="131"/>
      <c r="AS9" s="131"/>
      <c r="AT9" s="131"/>
      <c r="AU9" s="131"/>
      <c r="AV9" s="206" t="str">
        <f t="shared" si="20"/>
        <v/>
      </c>
      <c r="AW9" s="206">
        <f t="shared" si="21"/>
        <v>0</v>
      </c>
      <c r="AX9" s="206">
        <f t="shared" si="22"/>
        <v>0</v>
      </c>
      <c r="AY9" s="206">
        <f t="shared" si="23"/>
        <v>0</v>
      </c>
      <c r="AZ9" s="207" t="str">
        <f t="shared" si="24"/>
        <v/>
      </c>
      <c r="BA9" s="208" t="str">
        <f t="shared" si="25"/>
        <v/>
      </c>
      <c r="BB9" s="209" t="str">
        <f t="shared" si="26"/>
        <v/>
      </c>
      <c r="BC9" s="210">
        <f t="shared" si="27"/>
        <v>0</v>
      </c>
      <c r="BD9" s="211">
        <f t="shared" si="28"/>
        <v>0</v>
      </c>
      <c r="BE9" s="211">
        <f t="shared" si="29"/>
        <v>0</v>
      </c>
      <c r="BF9" s="211" t="str">
        <f t="shared" si="30"/>
        <v/>
      </c>
      <c r="BG9" s="211" t="str">
        <f t="shared" si="31"/>
        <v/>
      </c>
      <c r="BH9" s="211" t="str">
        <f t="shared" si="32"/>
        <v/>
      </c>
      <c r="BI9" s="211" t="str">
        <f t="shared" si="33"/>
        <v/>
      </c>
      <c r="BJ9" s="212" t="str">
        <f t="shared" si="34"/>
        <v/>
      </c>
      <c r="BK9" s="213" t="str">
        <f t="shared" si="35"/>
        <v/>
      </c>
      <c r="BL9" s="214" t="str">
        <f t="shared" si="36"/>
        <v/>
      </c>
    </row>
    <row r="10" spans="1:64" s="13" customFormat="1" ht="15" customHeight="1" x14ac:dyDescent="0.2">
      <c r="A10" s="189">
        <v>5</v>
      </c>
      <c r="B10" s="215" t="s">
        <v>23</v>
      </c>
      <c r="C10" s="130"/>
      <c r="D10" s="216"/>
      <c r="E10" s="216"/>
      <c r="F10" s="216"/>
      <c r="G10" s="216"/>
      <c r="H10" s="216"/>
      <c r="I10" s="206" t="str">
        <f t="shared" si="1"/>
        <v/>
      </c>
      <c r="J10" s="206">
        <f t="shared" si="2"/>
        <v>0</v>
      </c>
      <c r="K10" s="206">
        <f t="shared" si="3"/>
        <v>0</v>
      </c>
      <c r="L10" s="206">
        <f t="shared" si="4"/>
        <v>0</v>
      </c>
      <c r="M10" s="207" t="str">
        <f t="shared" si="5"/>
        <v/>
      </c>
      <c r="N10" s="208" t="str">
        <f>IF(SUM(D10:G10)&gt;0,J10/SUM(D10:G10),"")</f>
        <v/>
      </c>
      <c r="O10" s="209" t="str">
        <f t="shared" si="0"/>
        <v/>
      </c>
      <c r="P10" s="130"/>
      <c r="Q10" s="132"/>
      <c r="R10" s="131"/>
      <c r="S10" s="131"/>
      <c r="T10" s="131"/>
      <c r="U10" s="131"/>
      <c r="V10" s="206" t="str">
        <f t="shared" si="6"/>
        <v/>
      </c>
      <c r="W10" s="206">
        <f t="shared" si="7"/>
        <v>0</v>
      </c>
      <c r="X10" s="206">
        <f t="shared" si="8"/>
        <v>0</v>
      </c>
      <c r="Y10" s="206">
        <f t="shared" si="9"/>
        <v>0</v>
      </c>
      <c r="Z10" s="207" t="str">
        <f t="shared" si="10"/>
        <v/>
      </c>
      <c r="AA10" s="208" t="str">
        <f t="shared" si="11"/>
        <v/>
      </c>
      <c r="AB10" s="209" t="str">
        <f t="shared" si="12"/>
        <v/>
      </c>
      <c r="AC10" s="130"/>
      <c r="AD10" s="132"/>
      <c r="AE10" s="131"/>
      <c r="AF10" s="131"/>
      <c r="AG10" s="131"/>
      <c r="AH10" s="131"/>
      <c r="AI10" s="206" t="str">
        <f t="shared" si="13"/>
        <v/>
      </c>
      <c r="AJ10" s="206">
        <f t="shared" si="14"/>
        <v>0</v>
      </c>
      <c r="AK10" s="206">
        <f t="shared" si="15"/>
        <v>0</v>
      </c>
      <c r="AL10" s="206">
        <f t="shared" si="16"/>
        <v>0</v>
      </c>
      <c r="AM10" s="207" t="str">
        <f t="shared" si="17"/>
        <v/>
      </c>
      <c r="AN10" s="208" t="str">
        <f t="shared" si="18"/>
        <v/>
      </c>
      <c r="AO10" s="209" t="str">
        <f t="shared" si="19"/>
        <v/>
      </c>
      <c r="AP10" s="130"/>
      <c r="AQ10" s="132"/>
      <c r="AR10" s="131"/>
      <c r="AS10" s="131"/>
      <c r="AT10" s="131"/>
      <c r="AU10" s="131"/>
      <c r="AV10" s="206" t="str">
        <f t="shared" si="20"/>
        <v/>
      </c>
      <c r="AW10" s="206">
        <f t="shared" si="21"/>
        <v>0</v>
      </c>
      <c r="AX10" s="206">
        <f t="shared" si="22"/>
        <v>0</v>
      </c>
      <c r="AY10" s="206">
        <f t="shared" si="23"/>
        <v>0</v>
      </c>
      <c r="AZ10" s="207" t="str">
        <f t="shared" si="24"/>
        <v/>
      </c>
      <c r="BA10" s="208" t="str">
        <f t="shared" si="25"/>
        <v/>
      </c>
      <c r="BB10" s="209" t="str">
        <f t="shared" si="26"/>
        <v/>
      </c>
      <c r="BC10" s="210">
        <f t="shared" si="27"/>
        <v>0</v>
      </c>
      <c r="BD10" s="211">
        <f t="shared" si="28"/>
        <v>0</v>
      </c>
      <c r="BE10" s="211">
        <f t="shared" si="29"/>
        <v>0</v>
      </c>
      <c r="BF10" s="211" t="str">
        <f t="shared" si="30"/>
        <v/>
      </c>
      <c r="BG10" s="211" t="str">
        <f t="shared" si="31"/>
        <v/>
      </c>
      <c r="BH10" s="211" t="str">
        <f t="shared" si="32"/>
        <v/>
      </c>
      <c r="BI10" s="211" t="str">
        <f t="shared" si="33"/>
        <v/>
      </c>
      <c r="BJ10" s="212" t="str">
        <f t="shared" si="34"/>
        <v/>
      </c>
      <c r="BK10" s="213" t="str">
        <f t="shared" si="35"/>
        <v/>
      </c>
      <c r="BL10" s="214" t="str">
        <f t="shared" si="36"/>
        <v/>
      </c>
    </row>
    <row r="11" spans="1:64" s="13" customFormat="1" ht="15" customHeight="1" x14ac:dyDescent="0.2">
      <c r="A11" s="189">
        <v>6</v>
      </c>
      <c r="B11" s="215" t="s">
        <v>24</v>
      </c>
      <c r="C11" s="130"/>
      <c r="D11" s="216"/>
      <c r="E11" s="216"/>
      <c r="F11" s="216"/>
      <c r="G11" s="216"/>
      <c r="H11" s="216"/>
      <c r="I11" s="206" t="str">
        <f t="shared" si="1"/>
        <v/>
      </c>
      <c r="J11" s="206">
        <f t="shared" si="2"/>
        <v>0</v>
      </c>
      <c r="K11" s="206">
        <f t="shared" si="3"/>
        <v>0</v>
      </c>
      <c r="L11" s="206">
        <f t="shared" si="4"/>
        <v>0</v>
      </c>
      <c r="M11" s="207" t="str">
        <f t="shared" si="5"/>
        <v/>
      </c>
      <c r="N11" s="208" t="str">
        <f t="shared" ref="N11:N17" si="37">IF(SUM(D11:G11)&gt;0,J11/SUM(D11:G11),"")</f>
        <v/>
      </c>
      <c r="O11" s="209" t="str">
        <f t="shared" si="0"/>
        <v/>
      </c>
      <c r="P11" s="130"/>
      <c r="Q11" s="132"/>
      <c r="R11" s="131"/>
      <c r="S11" s="131"/>
      <c r="T11" s="131"/>
      <c r="U11" s="131"/>
      <c r="V11" s="206" t="str">
        <f t="shared" si="6"/>
        <v/>
      </c>
      <c r="W11" s="206">
        <f t="shared" si="7"/>
        <v>0</v>
      </c>
      <c r="X11" s="206">
        <f t="shared" si="8"/>
        <v>0</v>
      </c>
      <c r="Y11" s="206">
        <f t="shared" si="9"/>
        <v>0</v>
      </c>
      <c r="Z11" s="207" t="str">
        <f t="shared" si="10"/>
        <v/>
      </c>
      <c r="AA11" s="208" t="str">
        <f t="shared" si="11"/>
        <v/>
      </c>
      <c r="AB11" s="209" t="str">
        <f t="shared" si="12"/>
        <v/>
      </c>
      <c r="AC11" s="130"/>
      <c r="AD11" s="132"/>
      <c r="AE11" s="131"/>
      <c r="AF11" s="131"/>
      <c r="AG11" s="131"/>
      <c r="AH11" s="131"/>
      <c r="AI11" s="206" t="str">
        <f t="shared" si="13"/>
        <v/>
      </c>
      <c r="AJ11" s="206">
        <f t="shared" si="14"/>
        <v>0</v>
      </c>
      <c r="AK11" s="206">
        <f t="shared" si="15"/>
        <v>0</v>
      </c>
      <c r="AL11" s="206">
        <f t="shared" si="16"/>
        <v>0</v>
      </c>
      <c r="AM11" s="207" t="str">
        <f t="shared" si="17"/>
        <v/>
      </c>
      <c r="AN11" s="208" t="str">
        <f t="shared" si="18"/>
        <v/>
      </c>
      <c r="AO11" s="209" t="str">
        <f t="shared" si="19"/>
        <v/>
      </c>
      <c r="AP11" s="130"/>
      <c r="AQ11" s="132"/>
      <c r="AR11" s="131"/>
      <c r="AS11" s="131"/>
      <c r="AT11" s="131"/>
      <c r="AU11" s="131"/>
      <c r="AV11" s="206" t="str">
        <f t="shared" si="20"/>
        <v/>
      </c>
      <c r="AW11" s="206">
        <f t="shared" si="21"/>
        <v>0</v>
      </c>
      <c r="AX11" s="206">
        <f t="shared" si="22"/>
        <v>0</v>
      </c>
      <c r="AY11" s="206">
        <f t="shared" si="23"/>
        <v>0</v>
      </c>
      <c r="AZ11" s="207" t="str">
        <f t="shared" si="24"/>
        <v/>
      </c>
      <c r="BA11" s="208" t="str">
        <f t="shared" si="25"/>
        <v/>
      </c>
      <c r="BB11" s="209" t="str">
        <f t="shared" si="26"/>
        <v/>
      </c>
      <c r="BC11" s="210">
        <f t="shared" si="27"/>
        <v>0</v>
      </c>
      <c r="BD11" s="211">
        <f t="shared" si="28"/>
        <v>0</v>
      </c>
      <c r="BE11" s="211">
        <f t="shared" si="29"/>
        <v>0</v>
      </c>
      <c r="BF11" s="211" t="str">
        <f t="shared" si="30"/>
        <v/>
      </c>
      <c r="BG11" s="211" t="str">
        <f t="shared" si="31"/>
        <v/>
      </c>
      <c r="BH11" s="211" t="str">
        <f t="shared" si="32"/>
        <v/>
      </c>
      <c r="BI11" s="211" t="str">
        <f t="shared" si="33"/>
        <v/>
      </c>
      <c r="BJ11" s="212" t="str">
        <f t="shared" si="34"/>
        <v/>
      </c>
      <c r="BK11" s="213" t="str">
        <f t="shared" si="35"/>
        <v/>
      </c>
      <c r="BL11" s="214" t="str">
        <f t="shared" si="36"/>
        <v/>
      </c>
    </row>
    <row r="12" spans="1:64" s="13" customFormat="1" ht="15" customHeight="1" x14ac:dyDescent="0.2">
      <c r="A12" s="189">
        <v>7</v>
      </c>
      <c r="B12" s="215" t="s">
        <v>25</v>
      </c>
      <c r="C12" s="130"/>
      <c r="D12" s="216"/>
      <c r="E12" s="216"/>
      <c r="F12" s="216"/>
      <c r="G12" s="216"/>
      <c r="H12" s="216"/>
      <c r="I12" s="206" t="str">
        <f t="shared" si="1"/>
        <v/>
      </c>
      <c r="J12" s="206">
        <f t="shared" si="2"/>
        <v>0</v>
      </c>
      <c r="K12" s="206">
        <f t="shared" si="3"/>
        <v>0</v>
      </c>
      <c r="L12" s="206">
        <f t="shared" si="4"/>
        <v>0</v>
      </c>
      <c r="M12" s="207" t="str">
        <f t="shared" si="5"/>
        <v/>
      </c>
      <c r="N12" s="208" t="str">
        <f>IF(SUM(D12:G12)&gt;0,J12/SUM(D12:G12),"")</f>
        <v/>
      </c>
      <c r="O12" s="209" t="str">
        <f t="shared" si="0"/>
        <v/>
      </c>
      <c r="P12" s="130"/>
      <c r="Q12" s="132"/>
      <c r="R12" s="131"/>
      <c r="S12" s="131">
        <v>2</v>
      </c>
      <c r="T12" s="131"/>
      <c r="U12" s="131"/>
      <c r="V12" s="206">
        <f t="shared" si="6"/>
        <v>2</v>
      </c>
      <c r="W12" s="206">
        <f t="shared" si="7"/>
        <v>2</v>
      </c>
      <c r="X12" s="206">
        <f t="shared" si="8"/>
        <v>2</v>
      </c>
      <c r="Y12" s="206">
        <f t="shared" si="9"/>
        <v>8</v>
      </c>
      <c r="Z12" s="207">
        <f t="shared" si="10"/>
        <v>4</v>
      </c>
      <c r="AA12" s="208">
        <f t="shared" si="11"/>
        <v>1</v>
      </c>
      <c r="AB12" s="209">
        <f t="shared" si="12"/>
        <v>1</v>
      </c>
      <c r="AC12" s="130"/>
      <c r="AD12" s="132"/>
      <c r="AE12" s="131">
        <v>1</v>
      </c>
      <c r="AF12" s="131">
        <v>2</v>
      </c>
      <c r="AG12" s="131">
        <v>1</v>
      </c>
      <c r="AH12" s="131"/>
      <c r="AI12" s="206">
        <f t="shared" si="13"/>
        <v>4</v>
      </c>
      <c r="AJ12" s="206">
        <f t="shared" si="14"/>
        <v>4</v>
      </c>
      <c r="AK12" s="206">
        <f t="shared" si="15"/>
        <v>3</v>
      </c>
      <c r="AL12" s="206">
        <f t="shared" si="16"/>
        <v>16</v>
      </c>
      <c r="AM12" s="207">
        <f t="shared" si="17"/>
        <v>4</v>
      </c>
      <c r="AN12" s="208">
        <f t="shared" si="18"/>
        <v>1</v>
      </c>
      <c r="AO12" s="209">
        <f t="shared" si="19"/>
        <v>0.75</v>
      </c>
      <c r="AP12" s="130"/>
      <c r="AQ12" s="132"/>
      <c r="AR12" s="131">
        <v>3</v>
      </c>
      <c r="AS12" s="131">
        <v>1</v>
      </c>
      <c r="AT12" s="131"/>
      <c r="AU12" s="131"/>
      <c r="AV12" s="206">
        <f t="shared" si="20"/>
        <v>4</v>
      </c>
      <c r="AW12" s="206">
        <f t="shared" si="21"/>
        <v>4</v>
      </c>
      <c r="AX12" s="206">
        <f t="shared" si="22"/>
        <v>1</v>
      </c>
      <c r="AY12" s="206">
        <f t="shared" si="23"/>
        <v>13</v>
      </c>
      <c r="AZ12" s="207">
        <f t="shared" si="24"/>
        <v>3.25</v>
      </c>
      <c r="BA12" s="208">
        <f t="shared" si="25"/>
        <v>1</v>
      </c>
      <c r="BB12" s="209">
        <f t="shared" si="26"/>
        <v>0.25</v>
      </c>
      <c r="BC12" s="210">
        <f t="shared" si="27"/>
        <v>10</v>
      </c>
      <c r="BD12" s="211">
        <f t="shared" si="28"/>
        <v>6</v>
      </c>
      <c r="BE12" s="211">
        <f t="shared" si="29"/>
        <v>37</v>
      </c>
      <c r="BF12" s="211">
        <f t="shared" si="30"/>
        <v>10</v>
      </c>
      <c r="BG12" s="211">
        <f t="shared" si="31"/>
        <v>10</v>
      </c>
      <c r="BH12" s="211" t="str">
        <f t="shared" si="32"/>
        <v/>
      </c>
      <c r="BI12" s="211" t="str">
        <f t="shared" si="33"/>
        <v/>
      </c>
      <c r="BJ12" s="212">
        <f t="shared" si="34"/>
        <v>3.7</v>
      </c>
      <c r="BK12" s="213">
        <f t="shared" si="35"/>
        <v>1</v>
      </c>
      <c r="BL12" s="214">
        <f t="shared" si="36"/>
        <v>0.6</v>
      </c>
    </row>
    <row r="13" spans="1:64" s="13" customFormat="1" ht="15" customHeight="1" x14ac:dyDescent="0.2">
      <c r="A13" s="189">
        <v>8</v>
      </c>
      <c r="B13" s="215" t="s">
        <v>26</v>
      </c>
      <c r="C13" s="130"/>
      <c r="D13" s="216"/>
      <c r="E13" s="216"/>
      <c r="F13" s="216"/>
      <c r="G13" s="216"/>
      <c r="H13" s="216"/>
      <c r="I13" s="206" t="str">
        <f t="shared" si="1"/>
        <v/>
      </c>
      <c r="J13" s="206">
        <f t="shared" si="2"/>
        <v>0</v>
      </c>
      <c r="K13" s="206">
        <f t="shared" si="3"/>
        <v>0</v>
      </c>
      <c r="L13" s="206">
        <f t="shared" si="4"/>
        <v>0</v>
      </c>
      <c r="M13" s="207" t="str">
        <f t="shared" si="5"/>
        <v/>
      </c>
      <c r="N13" s="208" t="str">
        <f>IF(SUM(D13:G13)&gt;0,J13/SUM(D13:G13),"")</f>
        <v/>
      </c>
      <c r="O13" s="209" t="str">
        <f t="shared" si="0"/>
        <v/>
      </c>
      <c r="P13" s="130"/>
      <c r="Q13" s="132"/>
      <c r="R13" s="131"/>
      <c r="S13" s="131">
        <v>1</v>
      </c>
      <c r="T13" s="131">
        <v>1</v>
      </c>
      <c r="U13" s="131"/>
      <c r="V13" s="206">
        <f t="shared" si="6"/>
        <v>2</v>
      </c>
      <c r="W13" s="206">
        <f t="shared" si="7"/>
        <v>2</v>
      </c>
      <c r="X13" s="206">
        <f t="shared" si="8"/>
        <v>2</v>
      </c>
      <c r="Y13" s="206">
        <f t="shared" si="9"/>
        <v>9</v>
      </c>
      <c r="Z13" s="207">
        <f t="shared" si="10"/>
        <v>4.5</v>
      </c>
      <c r="AA13" s="208">
        <f t="shared" si="11"/>
        <v>1</v>
      </c>
      <c r="AB13" s="209">
        <f t="shared" si="12"/>
        <v>1</v>
      </c>
      <c r="AC13" s="130"/>
      <c r="AD13" s="132"/>
      <c r="AE13" s="131"/>
      <c r="AF13" s="131">
        <v>3</v>
      </c>
      <c r="AG13" s="131">
        <v>1</v>
      </c>
      <c r="AH13" s="131"/>
      <c r="AI13" s="206">
        <f t="shared" si="13"/>
        <v>4</v>
      </c>
      <c r="AJ13" s="206">
        <f t="shared" si="14"/>
        <v>4</v>
      </c>
      <c r="AK13" s="206">
        <f t="shared" si="15"/>
        <v>4</v>
      </c>
      <c r="AL13" s="206">
        <f t="shared" si="16"/>
        <v>17</v>
      </c>
      <c r="AM13" s="207">
        <f t="shared" si="17"/>
        <v>4.25</v>
      </c>
      <c r="AN13" s="208">
        <f t="shared" si="18"/>
        <v>1</v>
      </c>
      <c r="AO13" s="209">
        <f t="shared" si="19"/>
        <v>1</v>
      </c>
      <c r="AP13" s="130"/>
      <c r="AQ13" s="132"/>
      <c r="AR13" s="131">
        <v>3</v>
      </c>
      <c r="AS13" s="131">
        <v>1</v>
      </c>
      <c r="AT13" s="131"/>
      <c r="AU13" s="131"/>
      <c r="AV13" s="206">
        <f t="shared" si="20"/>
        <v>4</v>
      </c>
      <c r="AW13" s="206">
        <f t="shared" si="21"/>
        <v>4</v>
      </c>
      <c r="AX13" s="206">
        <f t="shared" si="22"/>
        <v>1</v>
      </c>
      <c r="AY13" s="206">
        <f t="shared" si="23"/>
        <v>13</v>
      </c>
      <c r="AZ13" s="207">
        <f t="shared" si="24"/>
        <v>3.25</v>
      </c>
      <c r="BA13" s="208">
        <f t="shared" si="25"/>
        <v>1</v>
      </c>
      <c r="BB13" s="209">
        <f t="shared" si="26"/>
        <v>0.25</v>
      </c>
      <c r="BC13" s="210">
        <f t="shared" si="27"/>
        <v>10</v>
      </c>
      <c r="BD13" s="211">
        <f t="shared" si="28"/>
        <v>7</v>
      </c>
      <c r="BE13" s="211">
        <f t="shared" si="29"/>
        <v>39</v>
      </c>
      <c r="BF13" s="211">
        <f t="shared" si="30"/>
        <v>10</v>
      </c>
      <c r="BG13" s="211">
        <f t="shared" si="31"/>
        <v>10</v>
      </c>
      <c r="BH13" s="211" t="str">
        <f t="shared" si="32"/>
        <v/>
      </c>
      <c r="BI13" s="211" t="str">
        <f t="shared" si="33"/>
        <v/>
      </c>
      <c r="BJ13" s="212">
        <f t="shared" si="34"/>
        <v>3.9</v>
      </c>
      <c r="BK13" s="213">
        <f t="shared" si="35"/>
        <v>1</v>
      </c>
      <c r="BL13" s="214">
        <f t="shared" si="36"/>
        <v>0.7</v>
      </c>
    </row>
    <row r="14" spans="1:64" s="13" customFormat="1" ht="15" customHeight="1" x14ac:dyDescent="0.2">
      <c r="A14" s="189">
        <v>9</v>
      </c>
      <c r="B14" s="215" t="s">
        <v>27</v>
      </c>
      <c r="C14" s="130"/>
      <c r="D14" s="216"/>
      <c r="E14" s="216"/>
      <c r="F14" s="216"/>
      <c r="G14" s="216"/>
      <c r="H14" s="216"/>
      <c r="I14" s="206" t="str">
        <f t="shared" si="1"/>
        <v/>
      </c>
      <c r="J14" s="206">
        <f t="shared" si="2"/>
        <v>0</v>
      </c>
      <c r="K14" s="206">
        <f t="shared" si="3"/>
        <v>0</v>
      </c>
      <c r="L14" s="206">
        <f t="shared" si="4"/>
        <v>0</v>
      </c>
      <c r="M14" s="207" t="str">
        <f t="shared" si="5"/>
        <v/>
      </c>
      <c r="N14" s="208" t="str">
        <f>IF(SUM(D14:G14)&gt;0,J14/SUM(D14:G14),"")</f>
        <v/>
      </c>
      <c r="O14" s="209" t="str">
        <f t="shared" si="0"/>
        <v/>
      </c>
      <c r="P14" s="130"/>
      <c r="Q14" s="132"/>
      <c r="R14" s="131"/>
      <c r="S14" s="131"/>
      <c r="T14" s="131">
        <v>2</v>
      </c>
      <c r="U14" s="131"/>
      <c r="V14" s="206">
        <f t="shared" si="6"/>
        <v>2</v>
      </c>
      <c r="W14" s="206">
        <f t="shared" si="7"/>
        <v>2</v>
      </c>
      <c r="X14" s="206">
        <f t="shared" si="8"/>
        <v>2</v>
      </c>
      <c r="Y14" s="206">
        <f t="shared" si="9"/>
        <v>10</v>
      </c>
      <c r="Z14" s="207">
        <f t="shared" si="10"/>
        <v>5</v>
      </c>
      <c r="AA14" s="208">
        <f t="shared" si="11"/>
        <v>1</v>
      </c>
      <c r="AB14" s="209">
        <f t="shared" si="12"/>
        <v>1</v>
      </c>
      <c r="AC14" s="130"/>
      <c r="AD14" s="132"/>
      <c r="AE14" s="131"/>
      <c r="AF14" s="131"/>
      <c r="AG14" s="131">
        <v>4</v>
      </c>
      <c r="AH14" s="131"/>
      <c r="AI14" s="206">
        <f t="shared" si="13"/>
        <v>4</v>
      </c>
      <c r="AJ14" s="206">
        <f t="shared" si="14"/>
        <v>4</v>
      </c>
      <c r="AK14" s="206">
        <f t="shared" si="15"/>
        <v>4</v>
      </c>
      <c r="AL14" s="206">
        <f t="shared" si="16"/>
        <v>20</v>
      </c>
      <c r="AM14" s="207">
        <f t="shared" si="17"/>
        <v>5</v>
      </c>
      <c r="AN14" s="208">
        <f t="shared" si="18"/>
        <v>1</v>
      </c>
      <c r="AO14" s="209">
        <f t="shared" si="19"/>
        <v>1</v>
      </c>
      <c r="AP14" s="130"/>
      <c r="AQ14" s="132"/>
      <c r="AR14" s="131"/>
      <c r="AS14" s="131"/>
      <c r="AT14" s="131">
        <v>4</v>
      </c>
      <c r="AU14" s="131"/>
      <c r="AV14" s="206">
        <f t="shared" si="20"/>
        <v>4</v>
      </c>
      <c r="AW14" s="206">
        <f t="shared" si="21"/>
        <v>4</v>
      </c>
      <c r="AX14" s="206">
        <f t="shared" si="22"/>
        <v>4</v>
      </c>
      <c r="AY14" s="206">
        <f t="shared" si="23"/>
        <v>20</v>
      </c>
      <c r="AZ14" s="207">
        <f t="shared" si="24"/>
        <v>5</v>
      </c>
      <c r="BA14" s="208">
        <f t="shared" si="25"/>
        <v>1</v>
      </c>
      <c r="BB14" s="209">
        <f>IF(SUM(AQ14:AT14)&gt;0,AX14/SUM(AQ14:AT14),"")</f>
        <v>1</v>
      </c>
      <c r="BC14" s="210">
        <f t="shared" si="27"/>
        <v>10</v>
      </c>
      <c r="BD14" s="211">
        <f t="shared" si="28"/>
        <v>10</v>
      </c>
      <c r="BE14" s="211">
        <f t="shared" si="29"/>
        <v>50</v>
      </c>
      <c r="BF14" s="211">
        <f t="shared" si="30"/>
        <v>10</v>
      </c>
      <c r="BG14" s="211">
        <f t="shared" si="31"/>
        <v>10</v>
      </c>
      <c r="BH14" s="211" t="str">
        <f t="shared" si="32"/>
        <v/>
      </c>
      <c r="BI14" s="211" t="str">
        <f t="shared" si="33"/>
        <v/>
      </c>
      <c r="BJ14" s="212">
        <f t="shared" si="34"/>
        <v>5</v>
      </c>
      <c r="BK14" s="213">
        <f t="shared" si="35"/>
        <v>1</v>
      </c>
      <c r="BL14" s="214">
        <f t="shared" si="36"/>
        <v>1</v>
      </c>
    </row>
    <row r="15" spans="1:64" s="13" customFormat="1" ht="15" customHeight="1" x14ac:dyDescent="0.2">
      <c r="A15" s="189">
        <v>10</v>
      </c>
      <c r="B15" s="215" t="s">
        <v>28</v>
      </c>
      <c r="C15" s="130"/>
      <c r="D15" s="216"/>
      <c r="E15" s="216"/>
      <c r="F15" s="216"/>
      <c r="G15" s="216"/>
      <c r="H15" s="216"/>
      <c r="I15" s="206" t="str">
        <f t="shared" si="1"/>
        <v/>
      </c>
      <c r="J15" s="206">
        <f t="shared" si="2"/>
        <v>0</v>
      </c>
      <c r="K15" s="206">
        <f t="shared" si="3"/>
        <v>0</v>
      </c>
      <c r="L15" s="206">
        <f t="shared" si="4"/>
        <v>0</v>
      </c>
      <c r="M15" s="207" t="str">
        <f t="shared" si="5"/>
        <v/>
      </c>
      <c r="N15" s="208" t="str">
        <f>IF(SUM(D15:G15)&gt;0,J15/SUM(D15:G15),"")</f>
        <v/>
      </c>
      <c r="O15" s="209" t="str">
        <f t="shared" si="0"/>
        <v/>
      </c>
      <c r="P15" s="130"/>
      <c r="Q15" s="132"/>
      <c r="R15" s="131"/>
      <c r="S15" s="131"/>
      <c r="T15" s="131">
        <v>2</v>
      </c>
      <c r="U15" s="131"/>
      <c r="V15" s="206">
        <f t="shared" si="6"/>
        <v>2</v>
      </c>
      <c r="W15" s="206">
        <f t="shared" si="7"/>
        <v>2</v>
      </c>
      <c r="X15" s="206">
        <f t="shared" si="8"/>
        <v>2</v>
      </c>
      <c r="Y15" s="206">
        <f t="shared" si="9"/>
        <v>10</v>
      </c>
      <c r="Z15" s="207">
        <f t="shared" si="10"/>
        <v>5</v>
      </c>
      <c r="AA15" s="208">
        <f t="shared" si="11"/>
        <v>1</v>
      </c>
      <c r="AB15" s="209">
        <f t="shared" si="12"/>
        <v>1</v>
      </c>
      <c r="AC15" s="130"/>
      <c r="AD15" s="132"/>
      <c r="AE15" s="131">
        <v>1</v>
      </c>
      <c r="AF15" s="131">
        <v>3</v>
      </c>
      <c r="AG15" s="131"/>
      <c r="AH15" s="131"/>
      <c r="AI15" s="206">
        <f t="shared" si="13"/>
        <v>4</v>
      </c>
      <c r="AJ15" s="206">
        <f t="shared" si="14"/>
        <v>4</v>
      </c>
      <c r="AK15" s="206">
        <f t="shared" si="15"/>
        <v>3</v>
      </c>
      <c r="AL15" s="206">
        <f t="shared" si="16"/>
        <v>15</v>
      </c>
      <c r="AM15" s="207">
        <f t="shared" si="17"/>
        <v>3.75</v>
      </c>
      <c r="AN15" s="208">
        <f t="shared" si="18"/>
        <v>1</v>
      </c>
      <c r="AO15" s="209">
        <f t="shared" si="19"/>
        <v>0.75</v>
      </c>
      <c r="AP15" s="130"/>
      <c r="AQ15" s="132"/>
      <c r="AR15" s="131">
        <v>3</v>
      </c>
      <c r="AS15" s="131"/>
      <c r="AT15" s="131">
        <v>1</v>
      </c>
      <c r="AU15" s="131"/>
      <c r="AV15" s="206">
        <f t="shared" si="20"/>
        <v>4</v>
      </c>
      <c r="AW15" s="206">
        <f t="shared" si="21"/>
        <v>4</v>
      </c>
      <c r="AX15" s="206">
        <f t="shared" si="22"/>
        <v>1</v>
      </c>
      <c r="AY15" s="206">
        <f t="shared" si="23"/>
        <v>14</v>
      </c>
      <c r="AZ15" s="207">
        <f t="shared" si="24"/>
        <v>3.5</v>
      </c>
      <c r="BA15" s="208">
        <f t="shared" si="25"/>
        <v>1</v>
      </c>
      <c r="BB15" s="209">
        <f t="shared" si="26"/>
        <v>0.25</v>
      </c>
      <c r="BC15" s="210">
        <f t="shared" si="27"/>
        <v>10</v>
      </c>
      <c r="BD15" s="211">
        <f t="shared" si="28"/>
        <v>6</v>
      </c>
      <c r="BE15" s="211">
        <f t="shared" si="29"/>
        <v>39</v>
      </c>
      <c r="BF15" s="211">
        <f t="shared" si="30"/>
        <v>10</v>
      </c>
      <c r="BG15" s="211">
        <f t="shared" si="31"/>
        <v>10</v>
      </c>
      <c r="BH15" s="211" t="str">
        <f t="shared" si="32"/>
        <v/>
      </c>
      <c r="BI15" s="211" t="str">
        <f t="shared" si="33"/>
        <v/>
      </c>
      <c r="BJ15" s="212">
        <f t="shared" si="34"/>
        <v>3.9</v>
      </c>
      <c r="BK15" s="213">
        <f t="shared" si="35"/>
        <v>1</v>
      </c>
      <c r="BL15" s="214">
        <f t="shared" si="36"/>
        <v>0.6</v>
      </c>
    </row>
    <row r="16" spans="1:64" s="13" customFormat="1" ht="15" customHeight="1" x14ac:dyDescent="0.2">
      <c r="A16" s="189">
        <v>11</v>
      </c>
      <c r="B16" s="215" t="s">
        <v>29</v>
      </c>
      <c r="C16" s="130"/>
      <c r="D16" s="216"/>
      <c r="E16" s="216"/>
      <c r="F16" s="216"/>
      <c r="G16" s="216"/>
      <c r="H16" s="216"/>
      <c r="I16" s="206" t="str">
        <f t="shared" si="1"/>
        <v/>
      </c>
      <c r="J16" s="206">
        <f t="shared" si="2"/>
        <v>0</v>
      </c>
      <c r="K16" s="206">
        <f t="shared" si="3"/>
        <v>0</v>
      </c>
      <c r="L16" s="206">
        <f t="shared" si="4"/>
        <v>0</v>
      </c>
      <c r="M16" s="207" t="str">
        <f t="shared" si="5"/>
        <v/>
      </c>
      <c r="N16" s="208" t="str">
        <f>IF(SUM(D16:G16)&gt;0,J16/SUM(D16:G16),"")</f>
        <v/>
      </c>
      <c r="O16" s="209" t="str">
        <f t="shared" si="0"/>
        <v/>
      </c>
      <c r="P16" s="130"/>
      <c r="Q16" s="132"/>
      <c r="R16" s="131"/>
      <c r="S16" s="131"/>
      <c r="T16" s="131">
        <v>2</v>
      </c>
      <c r="U16" s="131"/>
      <c r="V16" s="206">
        <f t="shared" si="6"/>
        <v>2</v>
      </c>
      <c r="W16" s="206">
        <f t="shared" si="7"/>
        <v>2</v>
      </c>
      <c r="X16" s="206">
        <f t="shared" si="8"/>
        <v>2</v>
      </c>
      <c r="Y16" s="206">
        <f t="shared" si="9"/>
        <v>10</v>
      </c>
      <c r="Z16" s="207">
        <f t="shared" si="10"/>
        <v>5</v>
      </c>
      <c r="AA16" s="208">
        <f t="shared" si="11"/>
        <v>1</v>
      </c>
      <c r="AB16" s="209">
        <f t="shared" si="12"/>
        <v>1</v>
      </c>
      <c r="AC16" s="130"/>
      <c r="AD16" s="132"/>
      <c r="AE16" s="131"/>
      <c r="AF16" s="131">
        <v>1</v>
      </c>
      <c r="AG16" s="131">
        <v>3</v>
      </c>
      <c r="AH16" s="131"/>
      <c r="AI16" s="206">
        <f t="shared" si="13"/>
        <v>4</v>
      </c>
      <c r="AJ16" s="206">
        <f t="shared" si="14"/>
        <v>4</v>
      </c>
      <c r="AK16" s="206">
        <f t="shared" si="15"/>
        <v>4</v>
      </c>
      <c r="AL16" s="206">
        <f t="shared" si="16"/>
        <v>19</v>
      </c>
      <c r="AM16" s="207">
        <f t="shared" si="17"/>
        <v>4.75</v>
      </c>
      <c r="AN16" s="208">
        <f t="shared" si="18"/>
        <v>1</v>
      </c>
      <c r="AO16" s="209">
        <f t="shared" si="19"/>
        <v>1</v>
      </c>
      <c r="AP16" s="130"/>
      <c r="AQ16" s="132"/>
      <c r="AR16" s="131"/>
      <c r="AS16" s="131"/>
      <c r="AT16" s="131">
        <v>4</v>
      </c>
      <c r="AU16" s="131"/>
      <c r="AV16" s="206">
        <f t="shared" si="20"/>
        <v>4</v>
      </c>
      <c r="AW16" s="206">
        <f t="shared" si="21"/>
        <v>4</v>
      </c>
      <c r="AX16" s="206">
        <f t="shared" si="22"/>
        <v>4</v>
      </c>
      <c r="AY16" s="206">
        <f t="shared" si="23"/>
        <v>20</v>
      </c>
      <c r="AZ16" s="207">
        <f t="shared" si="24"/>
        <v>5</v>
      </c>
      <c r="BA16" s="208">
        <f t="shared" si="25"/>
        <v>1</v>
      </c>
      <c r="BB16" s="209">
        <f t="shared" si="26"/>
        <v>1</v>
      </c>
      <c r="BC16" s="210">
        <f t="shared" si="27"/>
        <v>10</v>
      </c>
      <c r="BD16" s="211">
        <f t="shared" si="28"/>
        <v>10</v>
      </c>
      <c r="BE16" s="211">
        <f t="shared" si="29"/>
        <v>49</v>
      </c>
      <c r="BF16" s="211">
        <f t="shared" si="30"/>
        <v>10</v>
      </c>
      <c r="BG16" s="211">
        <f t="shared" si="31"/>
        <v>10</v>
      </c>
      <c r="BH16" s="211" t="str">
        <f t="shared" si="32"/>
        <v/>
      </c>
      <c r="BI16" s="211" t="str">
        <f t="shared" si="33"/>
        <v/>
      </c>
      <c r="BJ16" s="212">
        <f t="shared" si="34"/>
        <v>4.9000000000000004</v>
      </c>
      <c r="BK16" s="213">
        <f t="shared" si="35"/>
        <v>1</v>
      </c>
      <c r="BL16" s="214">
        <f t="shared" si="36"/>
        <v>1</v>
      </c>
    </row>
    <row r="17" spans="1:64" s="13" customFormat="1" ht="15" customHeight="1" thickBot="1" x14ac:dyDescent="0.25">
      <c r="A17" s="190">
        <v>12</v>
      </c>
      <c r="B17" s="217" t="s">
        <v>30</v>
      </c>
      <c r="C17" s="218"/>
      <c r="D17" s="219"/>
      <c r="E17" s="219"/>
      <c r="F17" s="219"/>
      <c r="G17" s="219"/>
      <c r="H17" s="219"/>
      <c r="I17" s="220" t="str">
        <f t="shared" si="1"/>
        <v/>
      </c>
      <c r="J17" s="220">
        <f t="shared" si="2"/>
        <v>0</v>
      </c>
      <c r="K17" s="220">
        <f t="shared" si="3"/>
        <v>0</v>
      </c>
      <c r="L17" s="220">
        <f t="shared" si="4"/>
        <v>0</v>
      </c>
      <c r="M17" s="221" t="str">
        <f t="shared" si="5"/>
        <v/>
      </c>
      <c r="N17" s="222" t="str">
        <f t="shared" si="37"/>
        <v/>
      </c>
      <c r="O17" s="223" t="str">
        <f t="shared" si="0"/>
        <v/>
      </c>
      <c r="P17" s="218"/>
      <c r="Q17" s="224"/>
      <c r="R17" s="225"/>
      <c r="S17" s="225"/>
      <c r="T17" s="225">
        <v>2</v>
      </c>
      <c r="U17" s="225"/>
      <c r="V17" s="220">
        <f t="shared" si="6"/>
        <v>2</v>
      </c>
      <c r="W17" s="220">
        <f t="shared" si="7"/>
        <v>2</v>
      </c>
      <c r="X17" s="220">
        <f t="shared" si="8"/>
        <v>2</v>
      </c>
      <c r="Y17" s="220">
        <f t="shared" si="9"/>
        <v>10</v>
      </c>
      <c r="Z17" s="221">
        <f t="shared" si="10"/>
        <v>5</v>
      </c>
      <c r="AA17" s="222">
        <f t="shared" si="11"/>
        <v>1</v>
      </c>
      <c r="AB17" s="223">
        <f t="shared" si="12"/>
        <v>1</v>
      </c>
      <c r="AC17" s="218"/>
      <c r="AD17" s="224"/>
      <c r="AE17" s="225">
        <v>1</v>
      </c>
      <c r="AF17" s="225">
        <v>1</v>
      </c>
      <c r="AG17" s="225">
        <v>2</v>
      </c>
      <c r="AH17" s="225"/>
      <c r="AI17" s="220">
        <f t="shared" si="13"/>
        <v>4</v>
      </c>
      <c r="AJ17" s="220">
        <f t="shared" si="14"/>
        <v>4</v>
      </c>
      <c r="AK17" s="220">
        <f t="shared" si="15"/>
        <v>3</v>
      </c>
      <c r="AL17" s="220">
        <f t="shared" si="16"/>
        <v>17</v>
      </c>
      <c r="AM17" s="221">
        <f t="shared" si="17"/>
        <v>4.25</v>
      </c>
      <c r="AN17" s="222">
        <f t="shared" si="18"/>
        <v>1</v>
      </c>
      <c r="AO17" s="223">
        <f t="shared" si="19"/>
        <v>0.75</v>
      </c>
      <c r="AP17" s="218"/>
      <c r="AQ17" s="224"/>
      <c r="AR17" s="225">
        <v>2</v>
      </c>
      <c r="AS17" s="225">
        <v>1</v>
      </c>
      <c r="AT17" s="225">
        <v>1</v>
      </c>
      <c r="AU17" s="225"/>
      <c r="AV17" s="220">
        <f t="shared" si="20"/>
        <v>4</v>
      </c>
      <c r="AW17" s="220">
        <f t="shared" si="21"/>
        <v>4</v>
      </c>
      <c r="AX17" s="220">
        <f t="shared" si="22"/>
        <v>2</v>
      </c>
      <c r="AY17" s="220">
        <f t="shared" si="23"/>
        <v>15</v>
      </c>
      <c r="AZ17" s="221">
        <f t="shared" si="24"/>
        <v>3.75</v>
      </c>
      <c r="BA17" s="222">
        <f t="shared" si="25"/>
        <v>1</v>
      </c>
      <c r="BB17" s="223">
        <f t="shared" si="26"/>
        <v>0.5</v>
      </c>
      <c r="BC17" s="226">
        <f t="shared" si="27"/>
        <v>10</v>
      </c>
      <c r="BD17" s="227">
        <f t="shared" si="28"/>
        <v>7</v>
      </c>
      <c r="BE17" s="227">
        <f t="shared" si="29"/>
        <v>42</v>
      </c>
      <c r="BF17" s="227">
        <f t="shared" si="30"/>
        <v>10</v>
      </c>
      <c r="BG17" s="227">
        <f t="shared" si="31"/>
        <v>10</v>
      </c>
      <c r="BH17" s="227" t="str">
        <f t="shared" si="32"/>
        <v/>
      </c>
      <c r="BI17" s="227" t="str">
        <f t="shared" si="33"/>
        <v/>
      </c>
      <c r="BJ17" s="228">
        <f t="shared" si="34"/>
        <v>4.2</v>
      </c>
      <c r="BK17" s="229">
        <f t="shared" si="35"/>
        <v>1</v>
      </c>
      <c r="BL17" s="230">
        <f t="shared" si="36"/>
        <v>0.7</v>
      </c>
    </row>
    <row r="18" spans="1:64" s="13" customFormat="1" ht="16.5" customHeight="1" thickTop="1" x14ac:dyDescent="0.2">
      <c r="A18" s="191">
        <v>1</v>
      </c>
      <c r="B18" s="231" t="s">
        <v>31</v>
      </c>
      <c r="C18" s="232"/>
      <c r="D18" s="233"/>
      <c r="E18" s="233"/>
      <c r="F18" s="233"/>
      <c r="G18" s="233"/>
      <c r="H18" s="233"/>
      <c r="I18" s="234" t="str">
        <f t="shared" si="1"/>
        <v/>
      </c>
      <c r="J18" s="234">
        <f t="shared" si="2"/>
        <v>0</v>
      </c>
      <c r="K18" s="234">
        <f t="shared" si="3"/>
        <v>0</v>
      </c>
      <c r="L18" s="234">
        <f t="shared" si="4"/>
        <v>0</v>
      </c>
      <c r="M18" s="235" t="str">
        <f t="shared" si="5"/>
        <v/>
      </c>
      <c r="N18" s="236" t="str">
        <f>IF(SUM(D18:G18)&gt;0,J18/SUM(D18:G18),"")</f>
        <v/>
      </c>
      <c r="O18" s="237" t="str">
        <f t="shared" si="0"/>
        <v/>
      </c>
      <c r="P18" s="80"/>
      <c r="Q18" s="135"/>
      <c r="R18" s="81"/>
      <c r="S18" s="81"/>
      <c r="T18" s="81"/>
      <c r="U18" s="81"/>
      <c r="V18" s="234" t="str">
        <f t="shared" si="6"/>
        <v/>
      </c>
      <c r="W18" s="234">
        <f t="shared" si="7"/>
        <v>0</v>
      </c>
      <c r="X18" s="234">
        <f t="shared" si="8"/>
        <v>0</v>
      </c>
      <c r="Y18" s="234">
        <f t="shared" si="9"/>
        <v>0</v>
      </c>
      <c r="Z18" s="235" t="str">
        <f t="shared" si="10"/>
        <v/>
      </c>
      <c r="AA18" s="236" t="str">
        <f t="shared" si="11"/>
        <v/>
      </c>
      <c r="AB18" s="237" t="str">
        <f t="shared" si="12"/>
        <v/>
      </c>
      <c r="AC18" s="238"/>
      <c r="AD18" s="233"/>
      <c r="AE18" s="233"/>
      <c r="AF18" s="233"/>
      <c r="AG18" s="233"/>
      <c r="AH18" s="233"/>
      <c r="AI18" s="234" t="str">
        <f t="shared" si="13"/>
        <v/>
      </c>
      <c r="AJ18" s="234">
        <f t="shared" si="14"/>
        <v>0</v>
      </c>
      <c r="AK18" s="234">
        <f t="shared" si="15"/>
        <v>0</v>
      </c>
      <c r="AL18" s="234">
        <f t="shared" si="16"/>
        <v>0</v>
      </c>
      <c r="AM18" s="235" t="str">
        <f t="shared" si="17"/>
        <v/>
      </c>
      <c r="AN18" s="236" t="str">
        <f t="shared" si="18"/>
        <v/>
      </c>
      <c r="AO18" s="237" t="str">
        <f t="shared" si="19"/>
        <v/>
      </c>
      <c r="AP18" s="238"/>
      <c r="AQ18" s="233"/>
      <c r="AR18" s="233"/>
      <c r="AS18" s="233"/>
      <c r="AT18" s="233"/>
      <c r="AU18" s="233"/>
      <c r="AV18" s="234" t="str">
        <f t="shared" si="20"/>
        <v/>
      </c>
      <c r="AW18" s="234">
        <f t="shared" si="21"/>
        <v>0</v>
      </c>
      <c r="AX18" s="234">
        <f t="shared" si="22"/>
        <v>0</v>
      </c>
      <c r="AY18" s="234">
        <f t="shared" si="23"/>
        <v>0</v>
      </c>
      <c r="AZ18" s="235" t="str">
        <f t="shared" si="24"/>
        <v/>
      </c>
      <c r="BA18" s="236" t="str">
        <f t="shared" si="25"/>
        <v/>
      </c>
      <c r="BB18" s="237" t="str">
        <f t="shared" si="26"/>
        <v/>
      </c>
      <c r="BC18" s="239">
        <f t="shared" si="27"/>
        <v>0</v>
      </c>
      <c r="BD18" s="240">
        <f t="shared" si="28"/>
        <v>0</v>
      </c>
      <c r="BE18" s="240">
        <f t="shared" si="29"/>
        <v>0</v>
      </c>
      <c r="BF18" s="240" t="str">
        <f t="shared" si="30"/>
        <v/>
      </c>
      <c r="BG18" s="240" t="str">
        <f t="shared" si="31"/>
        <v/>
      </c>
      <c r="BH18" s="240" t="str">
        <f t="shared" si="32"/>
        <v/>
      </c>
      <c r="BI18" s="240" t="str">
        <f t="shared" si="33"/>
        <v/>
      </c>
      <c r="BJ18" s="241" t="str">
        <f t="shared" si="34"/>
        <v/>
      </c>
      <c r="BK18" s="242" t="str">
        <f t="shared" si="35"/>
        <v/>
      </c>
      <c r="BL18" s="243" t="str">
        <f t="shared" si="36"/>
        <v/>
      </c>
    </row>
    <row r="19" spans="1:64" s="13" customFormat="1" ht="16.5" customHeight="1" thickBot="1" x14ac:dyDescent="0.25">
      <c r="A19" s="192">
        <v>2</v>
      </c>
      <c r="B19" s="244" t="s">
        <v>32</v>
      </c>
      <c r="C19" s="245"/>
      <c r="D19" s="246"/>
      <c r="E19" s="246"/>
      <c r="F19" s="246"/>
      <c r="G19" s="246"/>
      <c r="H19" s="246"/>
      <c r="I19" s="247" t="str">
        <f t="shared" si="1"/>
        <v/>
      </c>
      <c r="J19" s="247">
        <f t="shared" si="2"/>
        <v>0</v>
      </c>
      <c r="K19" s="247">
        <f t="shared" si="3"/>
        <v>0</v>
      </c>
      <c r="L19" s="247">
        <f t="shared" si="4"/>
        <v>0</v>
      </c>
      <c r="M19" s="248" t="str">
        <f t="shared" si="5"/>
        <v/>
      </c>
      <c r="N19" s="249" t="str">
        <f>IF(SUM(D19:G19)&gt;0,J19/SUM(D19:G19),"")</f>
        <v/>
      </c>
      <c r="O19" s="250" t="str">
        <f t="shared" si="0"/>
        <v/>
      </c>
      <c r="P19" s="218"/>
      <c r="Q19" s="224"/>
      <c r="R19" s="225"/>
      <c r="S19" s="225"/>
      <c r="T19" s="225"/>
      <c r="U19" s="225"/>
      <c r="V19" s="247" t="str">
        <f t="shared" si="6"/>
        <v/>
      </c>
      <c r="W19" s="247">
        <f t="shared" si="7"/>
        <v>0</v>
      </c>
      <c r="X19" s="247">
        <f t="shared" si="8"/>
        <v>0</v>
      </c>
      <c r="Y19" s="247">
        <f t="shared" si="9"/>
        <v>0</v>
      </c>
      <c r="Z19" s="248" t="str">
        <f t="shared" si="10"/>
        <v/>
      </c>
      <c r="AA19" s="249" t="str">
        <f t="shared" si="11"/>
        <v/>
      </c>
      <c r="AB19" s="250" t="str">
        <f t="shared" si="12"/>
        <v/>
      </c>
      <c r="AC19" s="251"/>
      <c r="AD19" s="246"/>
      <c r="AE19" s="246"/>
      <c r="AF19" s="246"/>
      <c r="AG19" s="246"/>
      <c r="AH19" s="246"/>
      <c r="AI19" s="247" t="str">
        <f t="shared" si="13"/>
        <v/>
      </c>
      <c r="AJ19" s="247">
        <f t="shared" si="14"/>
        <v>0</v>
      </c>
      <c r="AK19" s="247">
        <f t="shared" si="15"/>
        <v>0</v>
      </c>
      <c r="AL19" s="247">
        <f t="shared" si="16"/>
        <v>0</v>
      </c>
      <c r="AM19" s="248" t="str">
        <f t="shared" si="17"/>
        <v/>
      </c>
      <c r="AN19" s="249" t="str">
        <f t="shared" si="18"/>
        <v/>
      </c>
      <c r="AO19" s="250" t="str">
        <f t="shared" si="19"/>
        <v/>
      </c>
      <c r="AP19" s="251"/>
      <c r="AQ19" s="246"/>
      <c r="AR19" s="246"/>
      <c r="AS19" s="246"/>
      <c r="AT19" s="246"/>
      <c r="AU19" s="246"/>
      <c r="AV19" s="252" t="str">
        <f t="shared" si="20"/>
        <v/>
      </c>
      <c r="AW19" s="252">
        <f t="shared" si="21"/>
        <v>0</v>
      </c>
      <c r="AX19" s="252">
        <f t="shared" si="22"/>
        <v>0</v>
      </c>
      <c r="AY19" s="252">
        <f t="shared" si="23"/>
        <v>0</v>
      </c>
      <c r="AZ19" s="253" t="str">
        <f t="shared" si="24"/>
        <v/>
      </c>
      <c r="BA19" s="254" t="str">
        <f t="shared" si="25"/>
        <v/>
      </c>
      <c r="BB19" s="255" t="str">
        <f t="shared" si="26"/>
        <v/>
      </c>
      <c r="BC19" s="256">
        <f t="shared" si="27"/>
        <v>0</v>
      </c>
      <c r="BD19" s="257">
        <f t="shared" si="28"/>
        <v>0</v>
      </c>
      <c r="BE19" s="257">
        <f t="shared" si="29"/>
        <v>0</v>
      </c>
      <c r="BF19" s="257" t="str">
        <f t="shared" si="30"/>
        <v/>
      </c>
      <c r="BG19" s="257" t="str">
        <f t="shared" si="31"/>
        <v/>
      </c>
      <c r="BH19" s="257" t="str">
        <f t="shared" si="32"/>
        <v/>
      </c>
      <c r="BI19" s="257" t="str">
        <f t="shared" si="33"/>
        <v/>
      </c>
      <c r="BJ19" s="258" t="str">
        <f t="shared" si="34"/>
        <v/>
      </c>
      <c r="BK19" s="259" t="str">
        <f t="shared" si="35"/>
        <v/>
      </c>
      <c r="BL19" s="260" t="str">
        <f t="shared" si="36"/>
        <v/>
      </c>
    </row>
    <row r="20" spans="1:64" s="13" customFormat="1" ht="15" customHeight="1" thickTop="1" thickBot="1" x14ac:dyDescent="0.3">
      <c r="A20" s="375" t="s">
        <v>2</v>
      </c>
      <c r="B20" s="376"/>
      <c r="C20" s="193" t="str">
        <f t="shared" ref="C20:I20" si="38">IF(SUM(C6:C19)&gt;0,SUM(C6:C19),"")</f>
        <v/>
      </c>
      <c r="D20" s="184" t="str">
        <f t="shared" si="38"/>
        <v/>
      </c>
      <c r="E20" s="184" t="str">
        <f t="shared" si="38"/>
        <v/>
      </c>
      <c r="F20" s="184" t="str">
        <f t="shared" si="38"/>
        <v/>
      </c>
      <c r="G20" s="184" t="str">
        <f t="shared" si="38"/>
        <v/>
      </c>
      <c r="H20" s="184" t="str">
        <f t="shared" si="38"/>
        <v/>
      </c>
      <c r="I20" s="184" t="str">
        <f t="shared" si="38"/>
        <v/>
      </c>
      <c r="J20" s="184">
        <f>SUM(J6:J19)</f>
        <v>0</v>
      </c>
      <c r="K20" s="184">
        <f>SUM(K6:K19)</f>
        <v>0</v>
      </c>
      <c r="L20" s="184">
        <f>SUM(L6:L19)</f>
        <v>0</v>
      </c>
      <c r="M20" s="185" t="str">
        <f>IF((L6+L12+L13)&gt;0,(L6+L12+L13)/(SUM(D6:G6)+SUM(D12:G12)+SUM(D13:G13)),"")</f>
        <v/>
      </c>
      <c r="N20" s="186" t="str">
        <f>IF(SUM(D20:G20)&gt;0,J20/SUM(D20:G20),"")</f>
        <v/>
      </c>
      <c r="O20" s="194" t="str">
        <f t="shared" si="0"/>
        <v/>
      </c>
      <c r="P20" s="195" t="str">
        <f t="shared" ref="P20:V20" si="39">IF(SUM(P6:P19)&gt;0,SUM(P6:P19),"")</f>
        <v/>
      </c>
      <c r="Q20" s="196" t="str">
        <f t="shared" si="39"/>
        <v/>
      </c>
      <c r="R20" s="196" t="str">
        <f t="shared" si="39"/>
        <v/>
      </c>
      <c r="S20" s="196">
        <f t="shared" si="39"/>
        <v>7</v>
      </c>
      <c r="T20" s="196">
        <f t="shared" si="39"/>
        <v>11</v>
      </c>
      <c r="U20" s="196" t="str">
        <f t="shared" si="39"/>
        <v/>
      </c>
      <c r="V20" s="196">
        <f t="shared" si="39"/>
        <v>18</v>
      </c>
      <c r="W20" s="196">
        <f>SUM(W6:W19)</f>
        <v>18</v>
      </c>
      <c r="X20" s="196">
        <f>SUM(X6:X19)</f>
        <v>18</v>
      </c>
      <c r="Y20" s="196">
        <f>SUM(Y6:Y19)</f>
        <v>83</v>
      </c>
      <c r="Z20" s="197">
        <f>IF((Y6+Y12+Y13)&gt;0,(Y6+Y12+Y13)/(SUM(Q6:T6)+SUM(Q12:T12)+SUM(Q13:T13)),"")</f>
        <v>4.166666666666667</v>
      </c>
      <c r="AA20" s="198">
        <f>IF(SUM(Q20:T20)&gt;0,W20/SUM(Q20:T20),"")</f>
        <v>1</v>
      </c>
      <c r="AB20" s="199">
        <f>IF(SUM(Q20:T20)&gt;0,X20/SUM(Q20:T20),"")</f>
        <v>1</v>
      </c>
      <c r="AC20" s="193" t="str">
        <f t="shared" ref="AC20:AI20" si="40">IF(SUM(AC6:AC19)&gt;0,SUM(AC6:AC19),"")</f>
        <v/>
      </c>
      <c r="AD20" s="184" t="str">
        <f t="shared" si="40"/>
        <v/>
      </c>
      <c r="AE20" s="184">
        <f t="shared" si="40"/>
        <v>5</v>
      </c>
      <c r="AF20" s="184">
        <f t="shared" si="40"/>
        <v>18</v>
      </c>
      <c r="AG20" s="184">
        <f t="shared" si="40"/>
        <v>13</v>
      </c>
      <c r="AH20" s="184" t="str">
        <f t="shared" si="40"/>
        <v/>
      </c>
      <c r="AI20" s="184">
        <f t="shared" si="40"/>
        <v>36</v>
      </c>
      <c r="AJ20" s="184">
        <f>SUM(AJ6:AJ19)</f>
        <v>36</v>
      </c>
      <c r="AK20" s="184">
        <f>SUM(AK6:AK19)</f>
        <v>31</v>
      </c>
      <c r="AL20" s="184">
        <f>SUM(AL6:AL19)</f>
        <v>152</v>
      </c>
      <c r="AM20" s="185">
        <f>IF((AL6+AL12+AL13)&gt;0,(AL6+AL12+AL13)/(SUM(AD6:AG6)+SUM(AD12:AG12)+SUM(AD13:AG13)),"")</f>
        <v>4</v>
      </c>
      <c r="AN20" s="186">
        <f>IF(SUM(AD20:AG20)&gt;0,AJ20/SUM(AD20:AG20),"")</f>
        <v>1</v>
      </c>
      <c r="AO20" s="194">
        <f>IF(SUM(AD20:AG20)&gt;0,AK20/SUM(AD20:AG20),"")</f>
        <v>0.86111111111111116</v>
      </c>
      <c r="AP20" s="195" t="str">
        <f t="shared" ref="AP20:AV20" si="41">IF(SUM(AP6:AP19)&gt;0,SUM(AP6:AP19),"")</f>
        <v/>
      </c>
      <c r="AQ20" s="196" t="str">
        <f t="shared" si="41"/>
        <v/>
      </c>
      <c r="AR20" s="196">
        <f t="shared" si="41"/>
        <v>20</v>
      </c>
      <c r="AS20" s="196">
        <f t="shared" si="41"/>
        <v>5</v>
      </c>
      <c r="AT20" s="196">
        <f t="shared" si="41"/>
        <v>11</v>
      </c>
      <c r="AU20" s="196" t="str">
        <f t="shared" si="41"/>
        <v/>
      </c>
      <c r="AV20" s="196">
        <f t="shared" si="41"/>
        <v>36</v>
      </c>
      <c r="AW20" s="196">
        <f>SUM(AW6:AW19)</f>
        <v>36</v>
      </c>
      <c r="AX20" s="196">
        <f>SUM(AX6:AX19)</f>
        <v>16</v>
      </c>
      <c r="AY20" s="196">
        <f>SUM(AY6:AY19)</f>
        <v>135</v>
      </c>
      <c r="AZ20" s="197">
        <f>IF((AY6+AY12+AY13)&gt;0,(AY6+AY12+AY13)/(SUM(AQ6:AT6)+SUM(AQ12:AT12)+SUM(AQ13:AT13)),"")</f>
        <v>3.25</v>
      </c>
      <c r="BA20" s="198">
        <f>IF(SUM(AQ20:AT20)&gt;0,AW20/SUM(AQ20:AT20),"")</f>
        <v>1</v>
      </c>
      <c r="BB20" s="199">
        <f>IF(SUM(AQ20:AT20)&gt;0,AX20/SUM(AQ20:AT20),"")</f>
        <v>0.44444444444444442</v>
      </c>
      <c r="BC20" s="193">
        <f>SUM(BC6:BC19)</f>
        <v>90</v>
      </c>
      <c r="BD20" s="184">
        <f>SUM(BD6:BD19)</f>
        <v>65</v>
      </c>
      <c r="BE20" s="184">
        <f>SUM(BE6:BE19)</f>
        <v>370</v>
      </c>
      <c r="BF20" s="184">
        <f>IF(SUM(BF6:BF19)&gt;0,SUM(BF6:BF19),"")</f>
        <v>90</v>
      </c>
      <c r="BG20" s="184">
        <f>IF(SUM(BG6:BG19)&gt;0,SUM(BG6:BG19),"")</f>
        <v>90</v>
      </c>
      <c r="BH20" s="184" t="str">
        <f>IF(SUM(BH6:BH19)&gt;0,SUM(BH6:BH19),"")</f>
        <v/>
      </c>
      <c r="BI20" s="184" t="str">
        <f>IF(SUM(BI6:BI19)&gt;0,SUM(BI6:BI19),"")</f>
        <v/>
      </c>
      <c r="BJ20" s="185">
        <f>IF(SUM(BE6,BE12,BE13)&gt;0,SUM(BE6,BE12,BE13)/SUM(BG6,BG12,BG13),"")</f>
        <v>3.7333333333333334</v>
      </c>
      <c r="BK20" s="186">
        <f>IF(BG20&lt;&gt;"",BC20/BG20,"")</f>
        <v>1</v>
      </c>
      <c r="BL20" s="187">
        <f>IF(BG20&lt;&gt;"",BD20/BG20,"")</f>
        <v>0.72222222222222221</v>
      </c>
    </row>
    <row r="21" spans="1:64" ht="15" hidden="1" customHeight="1" thickTop="1" x14ac:dyDescent="0.2">
      <c r="A21" s="336"/>
      <c r="B21" s="336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</row>
    <row r="22" spans="1:64" ht="18.75" hidden="1" customHeight="1" x14ac:dyDescent="0.2">
      <c r="A22" s="333"/>
      <c r="B22" s="333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</row>
    <row r="23" spans="1:64" ht="12.75" hidden="1" customHeight="1" x14ac:dyDescent="0.2">
      <c r="A23" s="333"/>
      <c r="B23" s="333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</row>
    <row r="24" spans="1:64" ht="12.75" hidden="1" customHeight="1" x14ac:dyDescent="0.2">
      <c r="A24" s="333"/>
      <c r="B24" s="333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</row>
    <row r="25" spans="1:64" ht="13.5" hidden="1" customHeight="1" x14ac:dyDescent="0.2">
      <c r="A25" s="333"/>
      <c r="B25" s="333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</row>
    <row r="26" spans="1:64" ht="13.5" hidden="1" thickTop="1" x14ac:dyDescent="0.2"/>
  </sheetData>
  <sheetProtection algorithmName="SHA-512" hashValue="+zUsOs/78ke5c59VMxRYjrGe1Yeb4/Tr5w0cqY1soX2yJhyKPXBCAsW76Xi1Aqvl5a3aqSif5JbqbOsrgexYCg==" saltValue="B8lUzMVLCMuB7EuOtjYqaw==" spinCount="100000" sheet="1" objects="1" scenarios="1"/>
  <mergeCells count="30">
    <mergeCell ref="M4:M5"/>
    <mergeCell ref="C4:L4"/>
    <mergeCell ref="C3:O3"/>
    <mergeCell ref="N4:O4"/>
    <mergeCell ref="A20:B20"/>
    <mergeCell ref="A3:A5"/>
    <mergeCell ref="B3:B5"/>
    <mergeCell ref="P4:Y4"/>
    <mergeCell ref="Z4:Z5"/>
    <mergeCell ref="AA4:AB4"/>
    <mergeCell ref="AC3:AO3"/>
    <mergeCell ref="AC4:AL4"/>
    <mergeCell ref="AM4:AM5"/>
    <mergeCell ref="AN4:AO4"/>
    <mergeCell ref="A22:B23"/>
    <mergeCell ref="A24:B25"/>
    <mergeCell ref="C21:BL25"/>
    <mergeCell ref="A21:B21"/>
    <mergeCell ref="C1:M2"/>
    <mergeCell ref="N1:O2"/>
    <mergeCell ref="P1:BL2"/>
    <mergeCell ref="BK4:BL4"/>
    <mergeCell ref="A1:B2"/>
    <mergeCell ref="AP3:BB3"/>
    <mergeCell ref="AP4:AY4"/>
    <mergeCell ref="AZ4:AZ5"/>
    <mergeCell ref="BA4:BB4"/>
    <mergeCell ref="BC3:BL3"/>
    <mergeCell ref="BJ4:BJ5"/>
    <mergeCell ref="P3:A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BY41"/>
  <sheetViews>
    <sheetView workbookViewId="0">
      <pane xSplit="2" ySplit="5" topLeftCell="BA6" activePane="bottomRight" state="frozen"/>
      <selection activeCell="E10" sqref="E10"/>
      <selection pane="topRight" activeCell="E10" sqref="E10"/>
      <selection pane="bottomLeft" activeCell="E10" sqref="E10"/>
      <selection pane="bottomRight" activeCell="BF30" sqref="BF30"/>
    </sheetView>
  </sheetViews>
  <sheetFormatPr defaultColWidth="0" defaultRowHeight="15" zeroHeight="1" x14ac:dyDescent="0.25"/>
  <cols>
    <col min="1" max="1" width="3" bestFit="1" customWidth="1"/>
    <col min="2" max="2" width="38.5703125" customWidth="1"/>
    <col min="3" max="8" width="4.7109375" style="1" customWidth="1"/>
    <col min="9" max="9" width="5" style="1" customWidth="1"/>
    <col min="10" max="12" width="5" style="1" hidden="1" customWidth="1"/>
    <col min="13" max="13" width="7.7109375" style="1" bestFit="1" customWidth="1"/>
    <col min="14" max="15" width="8.5703125" style="1" customWidth="1"/>
    <col min="16" max="21" width="4.7109375" style="1" customWidth="1"/>
    <col min="22" max="22" width="5" style="1" customWidth="1"/>
    <col min="23" max="25" width="5" style="1" hidden="1" customWidth="1"/>
    <col min="26" max="26" width="7.7109375" style="1" bestFit="1" customWidth="1"/>
    <col min="27" max="28" width="8.5703125" style="1" customWidth="1"/>
    <col min="29" max="34" width="4.7109375" style="1" customWidth="1"/>
    <col min="35" max="35" width="5" style="1" customWidth="1"/>
    <col min="36" max="38" width="5" style="1" hidden="1" customWidth="1"/>
    <col min="39" max="39" width="7.7109375" style="1" bestFit="1" customWidth="1"/>
    <col min="40" max="41" width="8.5703125" style="1" customWidth="1"/>
    <col min="42" max="47" width="4.7109375" style="1" customWidth="1"/>
    <col min="48" max="48" width="5" style="1" customWidth="1"/>
    <col min="49" max="51" width="5" style="1" hidden="1" customWidth="1"/>
    <col min="52" max="52" width="7.7109375" style="1" bestFit="1" customWidth="1"/>
    <col min="53" max="54" width="8.5703125" style="1" customWidth="1"/>
    <col min="55" max="60" width="4.7109375" style="1" customWidth="1"/>
    <col min="61" max="61" width="5" style="1" customWidth="1"/>
    <col min="62" max="64" width="5" style="1" hidden="1" customWidth="1"/>
    <col min="65" max="65" width="7.7109375" style="1" bestFit="1" customWidth="1"/>
    <col min="66" max="67" width="8.5703125" style="1" customWidth="1"/>
    <col min="68" max="69" width="5" style="1" hidden="1" customWidth="1"/>
    <col min="70" max="70" width="6" style="1" hidden="1" customWidth="1"/>
    <col min="71" max="74" width="5" style="1" customWidth="1"/>
    <col min="75" max="75" width="7.7109375" style="1" bestFit="1" customWidth="1"/>
    <col min="76" max="77" width="8.5703125" style="1" customWidth="1"/>
    <col min="78" max="16384" width="9.140625" hidden="1"/>
  </cols>
  <sheetData>
    <row r="1" spans="1:77" ht="16.5" customHeight="1" thickTop="1" x14ac:dyDescent="0.25">
      <c r="A1" s="391" t="s">
        <v>41</v>
      </c>
      <c r="B1" s="391"/>
      <c r="C1" s="337" t="s">
        <v>42</v>
      </c>
      <c r="D1" s="338"/>
      <c r="E1" s="338"/>
      <c r="F1" s="338"/>
      <c r="G1" s="338"/>
      <c r="H1" s="338"/>
      <c r="I1" s="338"/>
      <c r="J1" s="338"/>
      <c r="K1" s="338"/>
      <c r="L1" s="338"/>
      <c r="M1" s="339"/>
      <c r="N1" s="343">
        <v>2</v>
      </c>
      <c r="O1" s="344"/>
      <c r="P1" s="406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</row>
    <row r="2" spans="1:77" ht="16.5" customHeight="1" thickBot="1" x14ac:dyDescent="0.3">
      <c r="A2" s="391"/>
      <c r="B2" s="391"/>
      <c r="C2" s="340"/>
      <c r="D2" s="341"/>
      <c r="E2" s="341"/>
      <c r="F2" s="341"/>
      <c r="G2" s="341"/>
      <c r="H2" s="341"/>
      <c r="I2" s="341"/>
      <c r="J2" s="341"/>
      <c r="K2" s="341"/>
      <c r="L2" s="341"/>
      <c r="M2" s="342"/>
      <c r="N2" s="345"/>
      <c r="O2" s="346"/>
      <c r="P2" s="407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</row>
    <row r="3" spans="1:77" s="12" customFormat="1" ht="15" customHeight="1" thickTop="1" x14ac:dyDescent="0.25">
      <c r="A3" s="392" t="s">
        <v>0</v>
      </c>
      <c r="B3" s="394" t="s">
        <v>1</v>
      </c>
      <c r="C3" s="397" t="s">
        <v>43</v>
      </c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9"/>
      <c r="P3" s="392" t="s">
        <v>44</v>
      </c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1"/>
      <c r="AC3" s="392" t="s">
        <v>45</v>
      </c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1"/>
      <c r="AP3" s="383" t="s">
        <v>46</v>
      </c>
      <c r="AQ3" s="384"/>
      <c r="AR3" s="384"/>
      <c r="AS3" s="384"/>
      <c r="AT3" s="384"/>
      <c r="AU3" s="384"/>
      <c r="AV3" s="384"/>
      <c r="AW3" s="384"/>
      <c r="AX3" s="384"/>
      <c r="AY3" s="384"/>
      <c r="AZ3" s="384"/>
      <c r="BA3" s="384"/>
      <c r="BB3" s="385"/>
      <c r="BC3" s="392" t="s">
        <v>47</v>
      </c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1"/>
      <c r="BP3" s="402" t="s">
        <v>36</v>
      </c>
      <c r="BQ3" s="403"/>
      <c r="BR3" s="403"/>
      <c r="BS3" s="403"/>
      <c r="BT3" s="403"/>
      <c r="BU3" s="403"/>
      <c r="BV3" s="403"/>
      <c r="BW3" s="403"/>
      <c r="BX3" s="403"/>
      <c r="BY3" s="404"/>
    </row>
    <row r="4" spans="1:77" s="12" customFormat="1" ht="15" customHeight="1" x14ac:dyDescent="0.25">
      <c r="A4" s="386"/>
      <c r="B4" s="395"/>
      <c r="C4" s="405" t="s">
        <v>4</v>
      </c>
      <c r="D4" s="387"/>
      <c r="E4" s="387"/>
      <c r="F4" s="387"/>
      <c r="G4" s="387"/>
      <c r="H4" s="387"/>
      <c r="I4" s="387"/>
      <c r="J4" s="387"/>
      <c r="K4" s="387"/>
      <c r="L4" s="387"/>
      <c r="M4" s="387" t="s">
        <v>12</v>
      </c>
      <c r="N4" s="387" t="s">
        <v>13</v>
      </c>
      <c r="O4" s="389"/>
      <c r="P4" s="386" t="s">
        <v>4</v>
      </c>
      <c r="Q4" s="387"/>
      <c r="R4" s="387"/>
      <c r="S4" s="387"/>
      <c r="T4" s="387"/>
      <c r="U4" s="387"/>
      <c r="V4" s="387"/>
      <c r="W4" s="387"/>
      <c r="X4" s="387"/>
      <c r="Y4" s="387"/>
      <c r="Z4" s="387" t="s">
        <v>12</v>
      </c>
      <c r="AA4" s="387" t="s">
        <v>13</v>
      </c>
      <c r="AB4" s="389"/>
      <c r="AC4" s="386" t="s">
        <v>4</v>
      </c>
      <c r="AD4" s="387"/>
      <c r="AE4" s="387"/>
      <c r="AF4" s="387"/>
      <c r="AG4" s="387"/>
      <c r="AH4" s="387"/>
      <c r="AI4" s="387"/>
      <c r="AJ4" s="387"/>
      <c r="AK4" s="387"/>
      <c r="AL4" s="387"/>
      <c r="AM4" s="387" t="s">
        <v>12</v>
      </c>
      <c r="AN4" s="387" t="s">
        <v>13</v>
      </c>
      <c r="AO4" s="389"/>
      <c r="AP4" s="386" t="s">
        <v>4</v>
      </c>
      <c r="AQ4" s="387"/>
      <c r="AR4" s="387"/>
      <c r="AS4" s="387"/>
      <c r="AT4" s="387"/>
      <c r="AU4" s="387"/>
      <c r="AV4" s="387"/>
      <c r="AW4" s="387"/>
      <c r="AX4" s="387"/>
      <c r="AY4" s="387"/>
      <c r="AZ4" s="387" t="s">
        <v>12</v>
      </c>
      <c r="BA4" s="387" t="s">
        <v>13</v>
      </c>
      <c r="BB4" s="389"/>
      <c r="BC4" s="386" t="s">
        <v>4</v>
      </c>
      <c r="BD4" s="387"/>
      <c r="BE4" s="387"/>
      <c r="BF4" s="387"/>
      <c r="BG4" s="387"/>
      <c r="BH4" s="387"/>
      <c r="BI4" s="387"/>
      <c r="BJ4" s="387"/>
      <c r="BK4" s="387"/>
      <c r="BL4" s="387"/>
      <c r="BM4" s="387" t="s">
        <v>12</v>
      </c>
      <c r="BN4" s="387" t="s">
        <v>13</v>
      </c>
      <c r="BO4" s="389"/>
      <c r="BP4" s="14"/>
      <c r="BQ4" s="15"/>
      <c r="BR4" s="15"/>
      <c r="BS4" s="15"/>
      <c r="BT4" s="15"/>
      <c r="BU4" s="15"/>
      <c r="BV4" s="15"/>
      <c r="BW4" s="408" t="s">
        <v>12</v>
      </c>
      <c r="BX4" s="408" t="s">
        <v>13</v>
      </c>
      <c r="BY4" s="409"/>
    </row>
    <row r="5" spans="1:77" s="12" customFormat="1" ht="15" customHeight="1" thickBot="1" x14ac:dyDescent="0.3">
      <c r="A5" s="393"/>
      <c r="B5" s="396"/>
      <c r="C5" s="3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7" t="s">
        <v>16</v>
      </c>
      <c r="K5" s="7" t="s">
        <v>17</v>
      </c>
      <c r="L5" s="8" t="s">
        <v>18</v>
      </c>
      <c r="M5" s="390"/>
      <c r="N5" s="6" t="s">
        <v>14</v>
      </c>
      <c r="O5" s="9" t="s">
        <v>15</v>
      </c>
      <c r="P5" s="10" t="s">
        <v>5</v>
      </c>
      <c r="Q5" s="6" t="s">
        <v>6</v>
      </c>
      <c r="R5" s="6" t="s">
        <v>7</v>
      </c>
      <c r="S5" s="6" t="s">
        <v>8</v>
      </c>
      <c r="T5" s="6" t="s">
        <v>9</v>
      </c>
      <c r="U5" s="6" t="s">
        <v>10</v>
      </c>
      <c r="V5" s="6" t="s">
        <v>11</v>
      </c>
      <c r="W5" s="7" t="s">
        <v>16</v>
      </c>
      <c r="X5" s="7" t="s">
        <v>17</v>
      </c>
      <c r="Y5" s="8" t="s">
        <v>18</v>
      </c>
      <c r="Z5" s="390"/>
      <c r="AA5" s="6" t="s">
        <v>14</v>
      </c>
      <c r="AB5" s="9" t="s">
        <v>15</v>
      </c>
      <c r="AC5" s="10" t="s">
        <v>5</v>
      </c>
      <c r="AD5" s="6" t="s">
        <v>6</v>
      </c>
      <c r="AE5" s="6" t="s">
        <v>7</v>
      </c>
      <c r="AF5" s="6" t="s">
        <v>8</v>
      </c>
      <c r="AG5" s="6" t="s">
        <v>9</v>
      </c>
      <c r="AH5" s="6" t="s">
        <v>10</v>
      </c>
      <c r="AI5" s="6" t="s">
        <v>11</v>
      </c>
      <c r="AJ5" s="7" t="s">
        <v>16</v>
      </c>
      <c r="AK5" s="7" t="s">
        <v>17</v>
      </c>
      <c r="AL5" s="8" t="s">
        <v>18</v>
      </c>
      <c r="AM5" s="390"/>
      <c r="AN5" s="6" t="s">
        <v>14</v>
      </c>
      <c r="AO5" s="9" t="s">
        <v>15</v>
      </c>
      <c r="AP5" s="10" t="s">
        <v>5</v>
      </c>
      <c r="AQ5" s="6" t="s">
        <v>6</v>
      </c>
      <c r="AR5" s="6" t="s">
        <v>7</v>
      </c>
      <c r="AS5" s="6" t="s">
        <v>8</v>
      </c>
      <c r="AT5" s="6" t="s">
        <v>9</v>
      </c>
      <c r="AU5" s="6" t="s">
        <v>10</v>
      </c>
      <c r="AV5" s="23" t="s">
        <v>11</v>
      </c>
      <c r="AW5" s="24" t="s">
        <v>16</v>
      </c>
      <c r="AX5" s="24" t="s">
        <v>17</v>
      </c>
      <c r="AY5" s="25" t="s">
        <v>18</v>
      </c>
      <c r="AZ5" s="388"/>
      <c r="BA5" s="23" t="s">
        <v>14</v>
      </c>
      <c r="BB5" s="26" t="s">
        <v>15</v>
      </c>
      <c r="BC5" s="10" t="s">
        <v>5</v>
      </c>
      <c r="BD5" s="6" t="s">
        <v>6</v>
      </c>
      <c r="BE5" s="6" t="s">
        <v>7</v>
      </c>
      <c r="BF5" s="6" t="s">
        <v>8</v>
      </c>
      <c r="BG5" s="6" t="s">
        <v>9</v>
      </c>
      <c r="BH5" s="6" t="s">
        <v>10</v>
      </c>
      <c r="BI5" s="6" t="s">
        <v>11</v>
      </c>
      <c r="BJ5" s="7" t="s">
        <v>16</v>
      </c>
      <c r="BK5" s="7" t="s">
        <v>17</v>
      </c>
      <c r="BL5" s="8" t="s">
        <v>18</v>
      </c>
      <c r="BM5" s="390"/>
      <c r="BN5" s="6" t="s">
        <v>14</v>
      </c>
      <c r="BO5" s="9" t="s">
        <v>15</v>
      </c>
      <c r="BP5" s="16" t="s">
        <v>16</v>
      </c>
      <c r="BQ5" s="17" t="s">
        <v>17</v>
      </c>
      <c r="BR5" s="11" t="s">
        <v>18</v>
      </c>
      <c r="BS5" s="18" t="s">
        <v>11</v>
      </c>
      <c r="BT5" s="18" t="s">
        <v>37</v>
      </c>
      <c r="BU5" s="18" t="s">
        <v>38</v>
      </c>
      <c r="BV5" s="18" t="s">
        <v>39</v>
      </c>
      <c r="BW5" s="410"/>
      <c r="BX5" s="18" t="s">
        <v>14</v>
      </c>
      <c r="BY5" s="19" t="s">
        <v>15</v>
      </c>
    </row>
    <row r="6" spans="1:77" ht="15" customHeight="1" thickTop="1" x14ac:dyDescent="0.25">
      <c r="A6" s="33">
        <v>1</v>
      </c>
      <c r="B6" s="86" t="s">
        <v>19</v>
      </c>
      <c r="C6" s="132"/>
      <c r="D6" s="132"/>
      <c r="E6" s="131">
        <v>2</v>
      </c>
      <c r="F6" s="131"/>
      <c r="G6" s="131"/>
      <c r="H6" s="131"/>
      <c r="I6" s="87">
        <f>IF(SUM(C6:H6)&gt;0,SUM(C6:H6),"")</f>
        <v>2</v>
      </c>
      <c r="J6" s="87">
        <f>SUM(E6:G6)</f>
        <v>2</v>
      </c>
      <c r="K6" s="87">
        <f>SUM(F6:G6)</f>
        <v>0</v>
      </c>
      <c r="L6" s="87">
        <f>SUM(D6)*2+SUM(E6)*3+SUM(F6)*4+SUM(G6)*5</f>
        <v>6</v>
      </c>
      <c r="M6" s="88">
        <f>IF(SUM(D6:G6)&gt;0,L6/SUM(D6:G6),"")</f>
        <v>3</v>
      </c>
      <c r="N6" s="89">
        <f>IF(SUM(D6:G6)&gt;0,J6/SUM(D6:G6),"")</f>
        <v>1</v>
      </c>
      <c r="O6" s="90">
        <f>IF(SUM(D6:G6)&gt;0,K6/SUM(D6:G6),"")</f>
        <v>0</v>
      </c>
      <c r="P6" s="130"/>
      <c r="Q6" s="132"/>
      <c r="R6" s="131">
        <v>1</v>
      </c>
      <c r="S6" s="131"/>
      <c r="T6" s="131">
        <v>1</v>
      </c>
      <c r="U6" s="131"/>
      <c r="V6" s="261">
        <f>IF(SUM(P6:U6)&gt;0,SUM(P6:U6),"")</f>
        <v>2</v>
      </c>
      <c r="W6" s="87">
        <f>SUM(R6:T6)</f>
        <v>2</v>
      </c>
      <c r="X6" s="87">
        <f>SUM(S6:T6)</f>
        <v>1</v>
      </c>
      <c r="Y6" s="87">
        <f>SUM(Q6)*2+SUM(R6)*3+SUM(S6)*4+SUM(T6)*5</f>
        <v>8</v>
      </c>
      <c r="Z6" s="88">
        <f>IF(SUM(Q6:T6)&gt;0,Y6/SUM(Q6:T6),"")</f>
        <v>4</v>
      </c>
      <c r="AA6" s="89">
        <f>IF(SUM(Q6:T6)&gt;0,W6/SUM(Q6:T6),"")</f>
        <v>1</v>
      </c>
      <c r="AB6" s="90">
        <f>IF(SUM(Q6:T6)&gt;0,X6/SUM(Q6:T6),"")</f>
        <v>0.5</v>
      </c>
      <c r="AC6" s="130"/>
      <c r="AD6" s="132"/>
      <c r="AE6" s="131">
        <v>3</v>
      </c>
      <c r="AF6" s="131"/>
      <c r="AG6" s="131"/>
      <c r="AH6" s="131"/>
      <c r="AI6" s="261">
        <f>IF(SUM(AC6:AH6)&gt;0,SUM(AC6:AH6),"")</f>
        <v>3</v>
      </c>
      <c r="AJ6" s="87">
        <f>SUM(AE6:AG6)</f>
        <v>3</v>
      </c>
      <c r="AK6" s="87">
        <f>SUM(AF6:AG6)</f>
        <v>0</v>
      </c>
      <c r="AL6" s="87">
        <f>SUM(AD6)*2+SUM(AE6)*3+SUM(AF6)*4+SUM(AG6)*5</f>
        <v>9</v>
      </c>
      <c r="AM6" s="88">
        <f>IF(SUM(AD6:AG6)&gt;0,AL6/SUM(AD6:AG6),"")</f>
        <v>3</v>
      </c>
      <c r="AN6" s="89">
        <f>IF(SUM(AD6:AG6)&gt;0,AJ6/SUM(AD6:AG6),"")</f>
        <v>1</v>
      </c>
      <c r="AO6" s="90">
        <f>IF(SUM(AD6:AG6)&gt;0,AK6/SUM(AD6:AG6),"")</f>
        <v>0</v>
      </c>
      <c r="AP6" s="130"/>
      <c r="AQ6" s="132"/>
      <c r="AR6" s="131"/>
      <c r="AS6" s="131"/>
      <c r="AT6" s="131"/>
      <c r="AU6" s="131"/>
      <c r="AV6" s="261" t="str">
        <f>IF(SUM(AP6:AU6)&gt;0,SUM(AP6:AU6),"")</f>
        <v/>
      </c>
      <c r="AW6" s="261">
        <f>SUM(AR6:AT6)</f>
        <v>0</v>
      </c>
      <c r="AX6" s="261">
        <f>SUM(AS6:AT6)</f>
        <v>0</v>
      </c>
      <c r="AY6" s="261">
        <f>SUM(AQ6)*2+SUM(AR6)*3+SUM(AS6)*4+SUM(AT6)*5</f>
        <v>0</v>
      </c>
      <c r="AZ6" s="262" t="str">
        <f>IF(SUM(AQ6:AT6)&gt;0,AY6/SUM(AQ6:AT6),"")</f>
        <v/>
      </c>
      <c r="BA6" s="263" t="str">
        <f>IF(SUM(AQ6:AT6)&gt;0,AW6/SUM(AQ6:AT6),"")</f>
        <v/>
      </c>
      <c r="BB6" s="264" t="str">
        <f>IF(SUM(AQ6:AT6)&gt;0,AX6/SUM(AQ6:AT6),"")</f>
        <v/>
      </c>
      <c r="BC6" s="130"/>
      <c r="BD6" s="132"/>
      <c r="BE6" s="131">
        <v>1</v>
      </c>
      <c r="BF6" s="131"/>
      <c r="BG6" s="131">
        <v>1</v>
      </c>
      <c r="BH6" s="131"/>
      <c r="BI6" s="87">
        <f>IF(SUM(BC6:BH6)&gt;0,SUM(BC6:BH6),"")</f>
        <v>2</v>
      </c>
      <c r="BJ6" s="87">
        <f>SUM(BE6:BG6)</f>
        <v>2</v>
      </c>
      <c r="BK6" s="87">
        <f>SUM(BF6:BG6)</f>
        <v>1</v>
      </c>
      <c r="BL6" s="87">
        <f>SUM(BD6)*2+SUM(BE6)*3+SUM(BF6)*4+SUM(BG6)*5</f>
        <v>8</v>
      </c>
      <c r="BM6" s="88">
        <f>IF(SUM(BD6:BG6)&gt;0,BL6/SUM(BD6:BG6),"")</f>
        <v>4</v>
      </c>
      <c r="BN6" s="89">
        <f>IF(SUM(BD6:BG6)&gt;0,BJ6/SUM(BD6:BG6),"")</f>
        <v>1</v>
      </c>
      <c r="BO6" s="90">
        <f>IF(SUM(BD6:BG6)&gt;0,BK6/SUM(BD6:BG6),"")</f>
        <v>0.5</v>
      </c>
      <c r="BP6" s="91">
        <f>SUM(J6,W6,AJ6,AW6,BJ6)</f>
        <v>9</v>
      </c>
      <c r="BQ6" s="92">
        <f>SUM(K6,X6,AK6,AX6,BK6)</f>
        <v>2</v>
      </c>
      <c r="BR6" s="92">
        <f>SUM(L6,Y6,AL6,AY6,BL6)</f>
        <v>31</v>
      </c>
      <c r="BS6" s="92">
        <f>IF(SUM(I6,V6,AI6,AV6,BI6)&gt;0,SUM(I6,V6,AI6,AV6,BI6),"")</f>
        <v>9</v>
      </c>
      <c r="BT6" s="92">
        <f>IF(SUM(D6:G6,Q6:T6,AD6:AG6,AQ6:AT6,BD6:BG6)&gt;0,SUM(D6:G6,Q6:T6,AD6:AG6,AQ6:AT6,BD6:BG6),"")</f>
        <v>9</v>
      </c>
      <c r="BU6" s="92" t="str">
        <f>IF(SUM(C6,P6,AC6,AP6,BC6)&gt;0,SUM(C6,P6,AC6,AP6,BC6),"")</f>
        <v/>
      </c>
      <c r="BV6" s="92" t="str">
        <f>IF(SUM(H6,U6,AH6,AU6,BH6)&gt;0,SUM(H6,U6,AH6,AU6,BH6),"")</f>
        <v/>
      </c>
      <c r="BW6" s="93">
        <f>IF(BT6&lt;&gt;"",BR6/BT6,"")</f>
        <v>3.4444444444444446</v>
      </c>
      <c r="BX6" s="94">
        <f>IF(BT6&lt;&gt;"",BP6/BT6,"")</f>
        <v>1</v>
      </c>
      <c r="BY6" s="95">
        <f>IF(BT6&lt;&gt;"",BQ6/BT6,"")</f>
        <v>0.22222222222222221</v>
      </c>
    </row>
    <row r="7" spans="1:77" ht="15" customHeight="1" x14ac:dyDescent="0.25">
      <c r="A7" s="20">
        <v>2</v>
      </c>
      <c r="B7" s="96" t="s">
        <v>20</v>
      </c>
      <c r="C7" s="132"/>
      <c r="D7" s="132"/>
      <c r="E7" s="131">
        <v>1</v>
      </c>
      <c r="F7" s="131">
        <v>1</v>
      </c>
      <c r="G7" s="131"/>
      <c r="H7" s="131"/>
      <c r="I7" s="87">
        <f t="shared" ref="I7:I39" si="0">IF(SUM(C7:H7)&gt;0,SUM(C7:H7),"")</f>
        <v>2</v>
      </c>
      <c r="J7" s="87">
        <f t="shared" ref="J7:J39" si="1">SUM(E7:G7)</f>
        <v>2</v>
      </c>
      <c r="K7" s="87">
        <f t="shared" ref="K7:K39" si="2">SUM(F7:G7)</f>
        <v>1</v>
      </c>
      <c r="L7" s="87">
        <f t="shared" ref="L7:L39" si="3">SUM(D7)*2+SUM(E7)*3+SUM(F7)*4+SUM(G7)*5</f>
        <v>7</v>
      </c>
      <c r="M7" s="88">
        <f t="shared" ref="M7:M39" si="4">IF(SUM(D7:G7)&gt;0,L7/SUM(D7:G7),"")</f>
        <v>3.5</v>
      </c>
      <c r="N7" s="89">
        <f t="shared" ref="N7:N39" si="5">IF(SUM(D7:G7)&gt;0,J7/SUM(D7:G7),"")</f>
        <v>1</v>
      </c>
      <c r="O7" s="90">
        <f t="shared" ref="O7:O39" si="6">IF(SUM(D7:G7)&gt;0,K7/SUM(D7:G7),"")</f>
        <v>0.5</v>
      </c>
      <c r="P7" s="130"/>
      <c r="Q7" s="132"/>
      <c r="R7" s="131">
        <v>1</v>
      </c>
      <c r="S7" s="131"/>
      <c r="T7" s="131">
        <v>1</v>
      </c>
      <c r="U7" s="131"/>
      <c r="V7" s="87">
        <f t="shared" ref="V7:V39" si="7">IF(SUM(P7:U7)&gt;0,SUM(P7:U7),"")</f>
        <v>2</v>
      </c>
      <c r="W7" s="87">
        <f t="shared" ref="W7:W39" si="8">SUM(R7:T7)</f>
        <v>2</v>
      </c>
      <c r="X7" s="87">
        <f t="shared" ref="X7:X39" si="9">SUM(S7:T7)</f>
        <v>1</v>
      </c>
      <c r="Y7" s="87">
        <f t="shared" ref="Y7:Y39" si="10">SUM(Q7)*2+SUM(R7)*3+SUM(S7)*4+SUM(T7)*5</f>
        <v>8</v>
      </c>
      <c r="Z7" s="88">
        <f t="shared" ref="Z7:Z39" si="11">IF(SUM(Q7:T7)&gt;0,Y7/SUM(Q7:T7),"")</f>
        <v>4</v>
      </c>
      <c r="AA7" s="89">
        <f t="shared" ref="AA7:AA39" si="12">IF(SUM(Q7:T7)&gt;0,W7/SUM(Q7:T7),"")</f>
        <v>1</v>
      </c>
      <c r="AB7" s="90">
        <f t="shared" ref="AB7:AB39" si="13">IF(SUM(Q7:T7)&gt;0,X7/SUM(Q7:T7),"")</f>
        <v>0.5</v>
      </c>
      <c r="AC7" s="130"/>
      <c r="AD7" s="132"/>
      <c r="AE7" s="131">
        <v>3</v>
      </c>
      <c r="AF7" s="131"/>
      <c r="AG7" s="131"/>
      <c r="AH7" s="131"/>
      <c r="AI7" s="87">
        <f t="shared" ref="AI7:AI39" si="14">IF(SUM(AC7:AH7)&gt;0,SUM(AC7:AH7),"")</f>
        <v>3</v>
      </c>
      <c r="AJ7" s="87">
        <f t="shared" ref="AJ7:AJ39" si="15">SUM(AE7:AG7)</f>
        <v>3</v>
      </c>
      <c r="AK7" s="87">
        <f t="shared" ref="AK7:AK39" si="16">SUM(AF7:AG7)</f>
        <v>0</v>
      </c>
      <c r="AL7" s="87">
        <f t="shared" ref="AL7:AL39" si="17">SUM(AD7)*2+SUM(AE7)*3+SUM(AF7)*4+SUM(AG7)*5</f>
        <v>9</v>
      </c>
      <c r="AM7" s="88">
        <f t="shared" ref="AM7:AM39" si="18">IF(SUM(AD7:AG7)&gt;0,AL7/SUM(AD7:AG7),"")</f>
        <v>3</v>
      </c>
      <c r="AN7" s="89">
        <f t="shared" ref="AN7:AN39" si="19">IF(SUM(AD7:AG7)&gt;0,AJ7/SUM(AD7:AG7),"")</f>
        <v>1</v>
      </c>
      <c r="AO7" s="90">
        <f t="shared" ref="AO7:AO39" si="20">IF(SUM(AD7:AG7)&gt;0,AK7/SUM(AD7:AG7),"")</f>
        <v>0</v>
      </c>
      <c r="AP7" s="130"/>
      <c r="AQ7" s="132"/>
      <c r="AR7" s="131"/>
      <c r="AS7" s="131"/>
      <c r="AT7" s="131"/>
      <c r="AU7" s="131"/>
      <c r="AV7" s="265" t="str">
        <f t="shared" ref="AV7:AV39" si="21">IF(SUM(AP7:AU7)&gt;0,SUM(AP7:AU7),"")</f>
        <v/>
      </c>
      <c r="AW7" s="265">
        <f t="shared" ref="AW7:AW39" si="22">SUM(AR7:AT7)</f>
        <v>0</v>
      </c>
      <c r="AX7" s="265">
        <f t="shared" ref="AX7:AX39" si="23">SUM(AS7:AT7)</f>
        <v>0</v>
      </c>
      <c r="AY7" s="265">
        <f t="shared" ref="AY7:AY39" si="24">SUM(AQ7)*2+SUM(AR7)*3+SUM(AS7)*4+SUM(AT7)*5</f>
        <v>0</v>
      </c>
      <c r="AZ7" s="266" t="str">
        <f t="shared" ref="AZ7:AZ39" si="25">IF(SUM(AQ7:AT7)&gt;0,AY7/SUM(AQ7:AT7),"")</f>
        <v/>
      </c>
      <c r="BA7" s="267" t="str">
        <f t="shared" ref="BA7:BA39" si="26">IF(SUM(AQ7:AT7)&gt;0,AW7/SUM(AQ7:AT7),"")</f>
        <v/>
      </c>
      <c r="BB7" s="268" t="str">
        <f t="shared" ref="BB7:BB39" si="27">IF(SUM(AQ7:AT7)&gt;0,AX7/SUM(AQ7:AT7),"")</f>
        <v/>
      </c>
      <c r="BC7" s="130"/>
      <c r="BD7" s="132"/>
      <c r="BE7" s="131">
        <v>1</v>
      </c>
      <c r="BF7" s="131"/>
      <c r="BG7" s="131">
        <v>1</v>
      </c>
      <c r="BH7" s="131"/>
      <c r="BI7" s="87">
        <f t="shared" ref="BI7:BI39" si="28">IF(SUM(BC7:BH7)&gt;0,SUM(BC7:BH7),"")</f>
        <v>2</v>
      </c>
      <c r="BJ7" s="87">
        <f t="shared" ref="BJ7:BJ39" si="29">SUM(BE7:BG7)</f>
        <v>2</v>
      </c>
      <c r="BK7" s="87">
        <f t="shared" ref="BK7:BK39" si="30">SUM(BF7:BG7)</f>
        <v>1</v>
      </c>
      <c r="BL7" s="87">
        <f t="shared" ref="BL7:BL39" si="31">SUM(BD7)*2+SUM(BE7)*3+SUM(BF7)*4+SUM(BG7)*5</f>
        <v>8</v>
      </c>
      <c r="BM7" s="88">
        <f t="shared" ref="BM7:BM39" si="32">IF(SUM(BD7:BG7)&gt;0,BL7/SUM(BD7:BG7),"")</f>
        <v>4</v>
      </c>
      <c r="BN7" s="89">
        <f t="shared" ref="BN7:BN39" si="33">IF(SUM(BD7:BG7)&gt;0,BJ7/SUM(BD7:BG7),"")</f>
        <v>1</v>
      </c>
      <c r="BO7" s="90">
        <f t="shared" ref="BO7:BO39" si="34">IF(SUM(BD7:BG7)&gt;0,BK7/SUM(BD7:BG7),"")</f>
        <v>0.5</v>
      </c>
      <c r="BP7" s="91">
        <f t="shared" ref="BP7:BP39" si="35">SUM(J7,W7,AJ7,AW7,BJ7)</f>
        <v>9</v>
      </c>
      <c r="BQ7" s="92">
        <f t="shared" ref="BQ7:BQ39" si="36">SUM(K7,X7,AK7,AX7,BK7)</f>
        <v>3</v>
      </c>
      <c r="BR7" s="92">
        <f t="shared" ref="BR7:BR39" si="37">SUM(L7,Y7,AL7,AY7,BL7)</f>
        <v>32</v>
      </c>
      <c r="BS7" s="92">
        <f t="shared" ref="BS7:BS39" si="38">IF(SUM(I7,V7,AI7,AV7,BI7)&gt;0,SUM(I7,V7,AI7,AV7,BI7),"")</f>
        <v>9</v>
      </c>
      <c r="BT7" s="92">
        <f t="shared" ref="BT7:BT39" si="39">IF(SUM(D7:G7,Q7:T7,AD7:AG7,AQ7:AT7,BD7:BG7)&gt;0,SUM(D7:G7,Q7:T7,AD7:AG7,AQ7:AT7,BD7:BG7),"")</f>
        <v>9</v>
      </c>
      <c r="BU7" s="92" t="str">
        <f t="shared" ref="BU7:BU39" si="40">IF(SUM(C7,P7,AC7,AP7,BC7)&gt;0,SUM(C7,P7,AC7,AP7,BC7),"")</f>
        <v/>
      </c>
      <c r="BV7" s="92" t="str">
        <f t="shared" ref="BV7:BV39" si="41">IF(SUM(H7,U7,AH7,AU7,BH7)&gt;0,SUM(H7,U7,AH7,AU7,BH7),"")</f>
        <v/>
      </c>
      <c r="BW7" s="93">
        <f t="shared" ref="BW7:BW39" si="42">IF(BT7&lt;&gt;"",BR7/BT7,"")</f>
        <v>3.5555555555555554</v>
      </c>
      <c r="BX7" s="94">
        <f t="shared" ref="BX7:BX39" si="43">IF(BT7&lt;&gt;"",BP7/BT7,"")</f>
        <v>1</v>
      </c>
      <c r="BY7" s="95">
        <f t="shared" ref="BY7:BY39" si="44">IF(BT7&lt;&gt;"",BQ7/BT7,"")</f>
        <v>0.33333333333333331</v>
      </c>
    </row>
    <row r="8" spans="1:77" ht="15" customHeight="1" x14ac:dyDescent="0.25">
      <c r="A8" s="20">
        <v>3</v>
      </c>
      <c r="B8" s="96" t="s">
        <v>21</v>
      </c>
      <c r="C8" s="132"/>
      <c r="D8" s="132"/>
      <c r="E8" s="131">
        <v>1</v>
      </c>
      <c r="F8" s="131">
        <v>1</v>
      </c>
      <c r="G8" s="131"/>
      <c r="H8" s="131"/>
      <c r="I8" s="87">
        <f t="shared" si="0"/>
        <v>2</v>
      </c>
      <c r="J8" s="87">
        <f t="shared" si="1"/>
        <v>2</v>
      </c>
      <c r="K8" s="87">
        <f t="shared" si="2"/>
        <v>1</v>
      </c>
      <c r="L8" s="87">
        <f t="shared" si="3"/>
        <v>7</v>
      </c>
      <c r="M8" s="88">
        <f t="shared" si="4"/>
        <v>3.5</v>
      </c>
      <c r="N8" s="89">
        <f t="shared" si="5"/>
        <v>1</v>
      </c>
      <c r="O8" s="90">
        <f t="shared" si="6"/>
        <v>0.5</v>
      </c>
      <c r="P8" s="130"/>
      <c r="Q8" s="132"/>
      <c r="R8" s="131"/>
      <c r="S8" s="131">
        <v>1</v>
      </c>
      <c r="T8" s="131">
        <v>1</v>
      </c>
      <c r="U8" s="131"/>
      <c r="V8" s="87">
        <f t="shared" si="7"/>
        <v>2</v>
      </c>
      <c r="W8" s="87">
        <f t="shared" si="8"/>
        <v>2</v>
      </c>
      <c r="X8" s="87">
        <f t="shared" si="9"/>
        <v>2</v>
      </c>
      <c r="Y8" s="87">
        <f t="shared" si="10"/>
        <v>9</v>
      </c>
      <c r="Z8" s="88">
        <f t="shared" si="11"/>
        <v>4.5</v>
      </c>
      <c r="AA8" s="89">
        <f t="shared" si="12"/>
        <v>1</v>
      </c>
      <c r="AB8" s="90">
        <f t="shared" si="13"/>
        <v>1</v>
      </c>
      <c r="AC8" s="130"/>
      <c r="AD8" s="132"/>
      <c r="AE8" s="131">
        <v>2</v>
      </c>
      <c r="AF8" s="131">
        <v>1</v>
      </c>
      <c r="AG8" s="131"/>
      <c r="AH8" s="131"/>
      <c r="AI8" s="87">
        <f t="shared" si="14"/>
        <v>3</v>
      </c>
      <c r="AJ8" s="87">
        <f t="shared" si="15"/>
        <v>3</v>
      </c>
      <c r="AK8" s="87">
        <f t="shared" si="16"/>
        <v>1</v>
      </c>
      <c r="AL8" s="87">
        <f t="shared" si="17"/>
        <v>10</v>
      </c>
      <c r="AM8" s="88">
        <f t="shared" si="18"/>
        <v>3.3333333333333335</v>
      </c>
      <c r="AN8" s="89">
        <f t="shared" si="19"/>
        <v>1</v>
      </c>
      <c r="AO8" s="90">
        <f t="shared" si="20"/>
        <v>0.33333333333333331</v>
      </c>
      <c r="AP8" s="130"/>
      <c r="AQ8" s="132"/>
      <c r="AR8" s="131"/>
      <c r="AS8" s="131"/>
      <c r="AT8" s="131"/>
      <c r="AU8" s="131"/>
      <c r="AV8" s="265" t="str">
        <f t="shared" si="21"/>
        <v/>
      </c>
      <c r="AW8" s="265">
        <f t="shared" si="22"/>
        <v>0</v>
      </c>
      <c r="AX8" s="265">
        <f t="shared" si="23"/>
        <v>0</v>
      </c>
      <c r="AY8" s="265">
        <f t="shared" si="24"/>
        <v>0</v>
      </c>
      <c r="AZ8" s="266" t="str">
        <f t="shared" si="25"/>
        <v/>
      </c>
      <c r="BA8" s="267" t="str">
        <f t="shared" si="26"/>
        <v/>
      </c>
      <c r="BB8" s="268" t="str">
        <f t="shared" si="27"/>
        <v/>
      </c>
      <c r="BC8" s="130"/>
      <c r="BD8" s="132"/>
      <c r="BE8" s="131">
        <v>1</v>
      </c>
      <c r="BF8" s="131"/>
      <c r="BG8" s="131">
        <v>1</v>
      </c>
      <c r="BH8" s="131"/>
      <c r="BI8" s="87">
        <f t="shared" si="28"/>
        <v>2</v>
      </c>
      <c r="BJ8" s="87">
        <f t="shared" si="29"/>
        <v>2</v>
      </c>
      <c r="BK8" s="87">
        <f t="shared" si="30"/>
        <v>1</v>
      </c>
      <c r="BL8" s="87">
        <f t="shared" si="31"/>
        <v>8</v>
      </c>
      <c r="BM8" s="88">
        <f t="shared" si="32"/>
        <v>4</v>
      </c>
      <c r="BN8" s="89">
        <f t="shared" si="33"/>
        <v>1</v>
      </c>
      <c r="BO8" s="90">
        <f t="shared" si="34"/>
        <v>0.5</v>
      </c>
      <c r="BP8" s="91">
        <f t="shared" si="35"/>
        <v>9</v>
      </c>
      <c r="BQ8" s="92">
        <f t="shared" si="36"/>
        <v>5</v>
      </c>
      <c r="BR8" s="92">
        <f t="shared" si="37"/>
        <v>34</v>
      </c>
      <c r="BS8" s="92">
        <f t="shared" si="38"/>
        <v>9</v>
      </c>
      <c r="BT8" s="92">
        <f t="shared" si="39"/>
        <v>9</v>
      </c>
      <c r="BU8" s="92" t="str">
        <f t="shared" si="40"/>
        <v/>
      </c>
      <c r="BV8" s="92" t="str">
        <f t="shared" si="41"/>
        <v/>
      </c>
      <c r="BW8" s="93">
        <f t="shared" si="42"/>
        <v>3.7777777777777777</v>
      </c>
      <c r="BX8" s="94">
        <f t="shared" si="43"/>
        <v>1</v>
      </c>
      <c r="BY8" s="95">
        <f t="shared" si="44"/>
        <v>0.55555555555555558</v>
      </c>
    </row>
    <row r="9" spans="1:77" ht="15" customHeight="1" x14ac:dyDescent="0.25">
      <c r="A9" s="20">
        <v>4</v>
      </c>
      <c r="B9" s="96" t="s">
        <v>22</v>
      </c>
      <c r="C9" s="132"/>
      <c r="D9" s="132"/>
      <c r="E9" s="131"/>
      <c r="F9" s="131"/>
      <c r="G9" s="131"/>
      <c r="H9" s="131"/>
      <c r="I9" s="87" t="str">
        <f t="shared" si="0"/>
        <v/>
      </c>
      <c r="J9" s="87">
        <f t="shared" si="1"/>
        <v>0</v>
      </c>
      <c r="K9" s="87">
        <f t="shared" si="2"/>
        <v>0</v>
      </c>
      <c r="L9" s="87">
        <f t="shared" si="3"/>
        <v>0</v>
      </c>
      <c r="M9" s="88" t="str">
        <f t="shared" si="4"/>
        <v/>
      </c>
      <c r="N9" s="89" t="str">
        <f t="shared" si="5"/>
        <v/>
      </c>
      <c r="O9" s="90" t="str">
        <f t="shared" si="6"/>
        <v/>
      </c>
      <c r="P9" s="130"/>
      <c r="Q9" s="132"/>
      <c r="R9" s="131"/>
      <c r="S9" s="131"/>
      <c r="T9" s="131"/>
      <c r="U9" s="131"/>
      <c r="V9" s="87" t="str">
        <f t="shared" si="7"/>
        <v/>
      </c>
      <c r="W9" s="87">
        <f t="shared" si="8"/>
        <v>0</v>
      </c>
      <c r="X9" s="87">
        <f t="shared" si="9"/>
        <v>0</v>
      </c>
      <c r="Y9" s="87">
        <f t="shared" si="10"/>
        <v>0</v>
      </c>
      <c r="Z9" s="88" t="str">
        <f t="shared" si="11"/>
        <v/>
      </c>
      <c r="AA9" s="89" t="str">
        <f t="shared" si="12"/>
        <v/>
      </c>
      <c r="AB9" s="90" t="str">
        <f t="shared" si="13"/>
        <v/>
      </c>
      <c r="AC9" s="130"/>
      <c r="AD9" s="132"/>
      <c r="AE9" s="131"/>
      <c r="AF9" s="131"/>
      <c r="AG9" s="131"/>
      <c r="AH9" s="131"/>
      <c r="AI9" s="87" t="str">
        <f t="shared" si="14"/>
        <v/>
      </c>
      <c r="AJ9" s="87">
        <f t="shared" si="15"/>
        <v>0</v>
      </c>
      <c r="AK9" s="87">
        <f t="shared" si="16"/>
        <v>0</v>
      </c>
      <c r="AL9" s="87">
        <f t="shared" si="17"/>
        <v>0</v>
      </c>
      <c r="AM9" s="88" t="str">
        <f t="shared" si="18"/>
        <v/>
      </c>
      <c r="AN9" s="89" t="str">
        <f t="shared" si="19"/>
        <v/>
      </c>
      <c r="AO9" s="90" t="str">
        <f t="shared" si="20"/>
        <v/>
      </c>
      <c r="AP9" s="130"/>
      <c r="AQ9" s="132"/>
      <c r="AR9" s="131"/>
      <c r="AS9" s="131"/>
      <c r="AT9" s="131"/>
      <c r="AU9" s="131"/>
      <c r="AV9" s="265" t="str">
        <f t="shared" si="21"/>
        <v/>
      </c>
      <c r="AW9" s="265">
        <f t="shared" si="22"/>
        <v>0</v>
      </c>
      <c r="AX9" s="265">
        <f t="shared" si="23"/>
        <v>0</v>
      </c>
      <c r="AY9" s="265">
        <f t="shared" si="24"/>
        <v>0</v>
      </c>
      <c r="AZ9" s="266" t="str">
        <f t="shared" si="25"/>
        <v/>
      </c>
      <c r="BA9" s="267" t="str">
        <f t="shared" si="26"/>
        <v/>
      </c>
      <c r="BB9" s="268" t="str">
        <f t="shared" si="27"/>
        <v/>
      </c>
      <c r="BC9" s="130"/>
      <c r="BD9" s="132"/>
      <c r="BE9" s="131"/>
      <c r="BF9" s="131">
        <v>1</v>
      </c>
      <c r="BG9" s="131">
        <v>1</v>
      </c>
      <c r="BH9" s="131"/>
      <c r="BI9" s="87">
        <f t="shared" si="28"/>
        <v>2</v>
      </c>
      <c r="BJ9" s="87">
        <f t="shared" si="29"/>
        <v>2</v>
      </c>
      <c r="BK9" s="87">
        <f t="shared" si="30"/>
        <v>2</v>
      </c>
      <c r="BL9" s="87">
        <f t="shared" si="31"/>
        <v>9</v>
      </c>
      <c r="BM9" s="88">
        <f t="shared" si="32"/>
        <v>4.5</v>
      </c>
      <c r="BN9" s="89">
        <f t="shared" si="33"/>
        <v>1</v>
      </c>
      <c r="BO9" s="90">
        <f t="shared" si="34"/>
        <v>1</v>
      </c>
      <c r="BP9" s="91">
        <f t="shared" si="35"/>
        <v>2</v>
      </c>
      <c r="BQ9" s="92">
        <f t="shared" si="36"/>
        <v>2</v>
      </c>
      <c r="BR9" s="92">
        <f t="shared" si="37"/>
        <v>9</v>
      </c>
      <c r="BS9" s="92">
        <f t="shared" si="38"/>
        <v>2</v>
      </c>
      <c r="BT9" s="92">
        <f t="shared" si="39"/>
        <v>2</v>
      </c>
      <c r="BU9" s="92" t="str">
        <f t="shared" si="40"/>
        <v/>
      </c>
      <c r="BV9" s="92" t="str">
        <f t="shared" si="41"/>
        <v/>
      </c>
      <c r="BW9" s="93">
        <f t="shared" si="42"/>
        <v>4.5</v>
      </c>
      <c r="BX9" s="94">
        <f t="shared" si="43"/>
        <v>1</v>
      </c>
      <c r="BY9" s="95">
        <f t="shared" si="44"/>
        <v>1</v>
      </c>
    </row>
    <row r="10" spans="1:77" s="3" customFormat="1" ht="15" customHeight="1" x14ac:dyDescent="0.25">
      <c r="A10" s="20">
        <v>5</v>
      </c>
      <c r="B10" s="96" t="s">
        <v>23</v>
      </c>
      <c r="C10" s="132"/>
      <c r="D10" s="132"/>
      <c r="E10" s="131"/>
      <c r="F10" s="131"/>
      <c r="G10" s="131"/>
      <c r="H10" s="131"/>
      <c r="I10" s="87" t="str">
        <f t="shared" si="0"/>
        <v/>
      </c>
      <c r="J10" s="87">
        <f t="shared" si="1"/>
        <v>0</v>
      </c>
      <c r="K10" s="87">
        <f t="shared" si="2"/>
        <v>0</v>
      </c>
      <c r="L10" s="87">
        <f t="shared" si="3"/>
        <v>0</v>
      </c>
      <c r="M10" s="88" t="str">
        <f t="shared" si="4"/>
        <v/>
      </c>
      <c r="N10" s="89" t="str">
        <f t="shared" si="5"/>
        <v/>
      </c>
      <c r="O10" s="90" t="str">
        <f t="shared" si="6"/>
        <v/>
      </c>
      <c r="P10" s="130"/>
      <c r="Q10" s="132"/>
      <c r="R10" s="131"/>
      <c r="S10" s="131"/>
      <c r="T10" s="131"/>
      <c r="U10" s="131"/>
      <c r="V10" s="87" t="str">
        <f t="shared" si="7"/>
        <v/>
      </c>
      <c r="W10" s="87">
        <f t="shared" si="8"/>
        <v>0</v>
      </c>
      <c r="X10" s="87">
        <f t="shared" si="9"/>
        <v>0</v>
      </c>
      <c r="Y10" s="87">
        <f t="shared" si="10"/>
        <v>0</v>
      </c>
      <c r="Z10" s="88" t="str">
        <f t="shared" si="11"/>
        <v/>
      </c>
      <c r="AA10" s="89" t="str">
        <f t="shared" si="12"/>
        <v/>
      </c>
      <c r="AB10" s="90" t="str">
        <f t="shared" si="13"/>
        <v/>
      </c>
      <c r="AC10" s="130"/>
      <c r="AD10" s="132"/>
      <c r="AE10" s="131"/>
      <c r="AF10" s="131"/>
      <c r="AG10" s="131"/>
      <c r="AH10" s="131"/>
      <c r="AI10" s="87" t="str">
        <f t="shared" si="14"/>
        <v/>
      </c>
      <c r="AJ10" s="87">
        <f t="shared" si="15"/>
        <v>0</v>
      </c>
      <c r="AK10" s="87">
        <f t="shared" si="16"/>
        <v>0</v>
      </c>
      <c r="AL10" s="87">
        <f t="shared" si="17"/>
        <v>0</v>
      </c>
      <c r="AM10" s="88" t="str">
        <f t="shared" si="18"/>
        <v/>
      </c>
      <c r="AN10" s="89" t="str">
        <f t="shared" si="19"/>
        <v/>
      </c>
      <c r="AO10" s="90" t="str">
        <f t="shared" si="20"/>
        <v/>
      </c>
      <c r="AP10" s="130"/>
      <c r="AQ10" s="132"/>
      <c r="AR10" s="131"/>
      <c r="AS10" s="131"/>
      <c r="AT10" s="131"/>
      <c r="AU10" s="131"/>
      <c r="AV10" s="265" t="str">
        <f t="shared" si="21"/>
        <v/>
      </c>
      <c r="AW10" s="265">
        <f t="shared" si="22"/>
        <v>0</v>
      </c>
      <c r="AX10" s="265">
        <f t="shared" si="23"/>
        <v>0</v>
      </c>
      <c r="AY10" s="265">
        <f t="shared" si="24"/>
        <v>0</v>
      </c>
      <c r="AZ10" s="266" t="str">
        <f t="shared" si="25"/>
        <v/>
      </c>
      <c r="BA10" s="267" t="str">
        <f t="shared" si="26"/>
        <v/>
      </c>
      <c r="BB10" s="268" t="str">
        <f t="shared" si="27"/>
        <v/>
      </c>
      <c r="BC10" s="130"/>
      <c r="BD10" s="132"/>
      <c r="BE10" s="131"/>
      <c r="BF10" s="131"/>
      <c r="BG10" s="131"/>
      <c r="BH10" s="131"/>
      <c r="BI10" s="87" t="str">
        <f t="shared" si="28"/>
        <v/>
      </c>
      <c r="BJ10" s="87">
        <f t="shared" si="29"/>
        <v>0</v>
      </c>
      <c r="BK10" s="87">
        <f t="shared" si="30"/>
        <v>0</v>
      </c>
      <c r="BL10" s="87">
        <f t="shared" si="31"/>
        <v>0</v>
      </c>
      <c r="BM10" s="88" t="str">
        <f t="shared" si="32"/>
        <v/>
      </c>
      <c r="BN10" s="89" t="str">
        <f t="shared" si="33"/>
        <v/>
      </c>
      <c r="BO10" s="90" t="str">
        <f t="shared" si="34"/>
        <v/>
      </c>
      <c r="BP10" s="91">
        <f t="shared" si="35"/>
        <v>0</v>
      </c>
      <c r="BQ10" s="92">
        <f t="shared" si="36"/>
        <v>0</v>
      </c>
      <c r="BR10" s="92">
        <f t="shared" si="37"/>
        <v>0</v>
      </c>
      <c r="BS10" s="92" t="str">
        <f t="shared" si="38"/>
        <v/>
      </c>
      <c r="BT10" s="92" t="str">
        <f t="shared" si="39"/>
        <v/>
      </c>
      <c r="BU10" s="92" t="str">
        <f t="shared" si="40"/>
        <v/>
      </c>
      <c r="BV10" s="92" t="str">
        <f t="shared" si="41"/>
        <v/>
      </c>
      <c r="BW10" s="93" t="str">
        <f t="shared" si="42"/>
        <v/>
      </c>
      <c r="BX10" s="94" t="str">
        <f t="shared" si="43"/>
        <v/>
      </c>
      <c r="BY10" s="95" t="str">
        <f t="shared" si="44"/>
        <v/>
      </c>
    </row>
    <row r="11" spans="1:77" s="3" customFormat="1" ht="15" customHeight="1" x14ac:dyDescent="0.25">
      <c r="A11" s="20">
        <v>6</v>
      </c>
      <c r="B11" s="96" t="s">
        <v>24</v>
      </c>
      <c r="C11" s="132"/>
      <c r="D11" s="132"/>
      <c r="E11" s="131"/>
      <c r="F11" s="131"/>
      <c r="G11" s="131"/>
      <c r="H11" s="131"/>
      <c r="I11" s="87" t="str">
        <f t="shared" si="0"/>
        <v/>
      </c>
      <c r="J11" s="87">
        <f t="shared" si="1"/>
        <v>0</v>
      </c>
      <c r="K11" s="87">
        <f t="shared" si="2"/>
        <v>0</v>
      </c>
      <c r="L11" s="87">
        <f t="shared" si="3"/>
        <v>0</v>
      </c>
      <c r="M11" s="88" t="str">
        <f t="shared" si="4"/>
        <v/>
      </c>
      <c r="N11" s="89" t="str">
        <f t="shared" si="5"/>
        <v/>
      </c>
      <c r="O11" s="90" t="str">
        <f t="shared" si="6"/>
        <v/>
      </c>
      <c r="P11" s="130"/>
      <c r="Q11" s="132"/>
      <c r="R11" s="131"/>
      <c r="S11" s="131"/>
      <c r="T11" s="131"/>
      <c r="U11" s="131"/>
      <c r="V11" s="87" t="str">
        <f t="shared" si="7"/>
        <v/>
      </c>
      <c r="W11" s="87">
        <f t="shared" si="8"/>
        <v>0</v>
      </c>
      <c r="X11" s="87">
        <f t="shared" si="9"/>
        <v>0</v>
      </c>
      <c r="Y11" s="87">
        <f t="shared" si="10"/>
        <v>0</v>
      </c>
      <c r="Z11" s="88" t="str">
        <f t="shared" si="11"/>
        <v/>
      </c>
      <c r="AA11" s="89" t="str">
        <f t="shared" si="12"/>
        <v/>
      </c>
      <c r="AB11" s="90" t="str">
        <f t="shared" si="13"/>
        <v/>
      </c>
      <c r="AC11" s="130"/>
      <c r="AD11" s="132"/>
      <c r="AE11" s="131"/>
      <c r="AF11" s="131"/>
      <c r="AG11" s="131"/>
      <c r="AH11" s="131"/>
      <c r="AI11" s="87" t="str">
        <f t="shared" si="14"/>
        <v/>
      </c>
      <c r="AJ11" s="87">
        <f t="shared" si="15"/>
        <v>0</v>
      </c>
      <c r="AK11" s="87">
        <f t="shared" si="16"/>
        <v>0</v>
      </c>
      <c r="AL11" s="87">
        <f t="shared" si="17"/>
        <v>0</v>
      </c>
      <c r="AM11" s="88" t="str">
        <f t="shared" si="18"/>
        <v/>
      </c>
      <c r="AN11" s="89" t="str">
        <f t="shared" si="19"/>
        <v/>
      </c>
      <c r="AO11" s="90" t="str">
        <f t="shared" si="20"/>
        <v/>
      </c>
      <c r="AP11" s="130"/>
      <c r="AQ11" s="132"/>
      <c r="AR11" s="131"/>
      <c r="AS11" s="131"/>
      <c r="AT11" s="131"/>
      <c r="AU11" s="131"/>
      <c r="AV11" s="265" t="str">
        <f t="shared" si="21"/>
        <v/>
      </c>
      <c r="AW11" s="265">
        <f t="shared" si="22"/>
        <v>0</v>
      </c>
      <c r="AX11" s="265">
        <f t="shared" si="23"/>
        <v>0</v>
      </c>
      <c r="AY11" s="265">
        <f t="shared" si="24"/>
        <v>0</v>
      </c>
      <c r="AZ11" s="266" t="str">
        <f t="shared" si="25"/>
        <v/>
      </c>
      <c r="BA11" s="267" t="str">
        <f t="shared" si="26"/>
        <v/>
      </c>
      <c r="BB11" s="268" t="str">
        <f t="shared" si="27"/>
        <v/>
      </c>
      <c r="BC11" s="130"/>
      <c r="BD11" s="132"/>
      <c r="BE11" s="131"/>
      <c r="BF11" s="131"/>
      <c r="BG11" s="131"/>
      <c r="BH11" s="131"/>
      <c r="BI11" s="87" t="str">
        <f t="shared" si="28"/>
        <v/>
      </c>
      <c r="BJ11" s="87">
        <f t="shared" si="29"/>
        <v>0</v>
      </c>
      <c r="BK11" s="87">
        <f t="shared" si="30"/>
        <v>0</v>
      </c>
      <c r="BL11" s="87">
        <f t="shared" si="31"/>
        <v>0</v>
      </c>
      <c r="BM11" s="88" t="str">
        <f t="shared" si="32"/>
        <v/>
      </c>
      <c r="BN11" s="89" t="str">
        <f t="shared" si="33"/>
        <v/>
      </c>
      <c r="BO11" s="90" t="str">
        <f t="shared" si="34"/>
        <v/>
      </c>
      <c r="BP11" s="91">
        <f t="shared" si="35"/>
        <v>0</v>
      </c>
      <c r="BQ11" s="92">
        <f t="shared" si="36"/>
        <v>0</v>
      </c>
      <c r="BR11" s="92">
        <f t="shared" si="37"/>
        <v>0</v>
      </c>
      <c r="BS11" s="92" t="str">
        <f t="shared" si="38"/>
        <v/>
      </c>
      <c r="BT11" s="92" t="str">
        <f t="shared" si="39"/>
        <v/>
      </c>
      <c r="BU11" s="92" t="str">
        <f t="shared" si="40"/>
        <v/>
      </c>
      <c r="BV11" s="92" t="str">
        <f t="shared" si="41"/>
        <v/>
      </c>
      <c r="BW11" s="93" t="str">
        <f t="shared" si="42"/>
        <v/>
      </c>
      <c r="BX11" s="94" t="str">
        <f t="shared" si="43"/>
        <v/>
      </c>
      <c r="BY11" s="95" t="str">
        <f t="shared" si="44"/>
        <v/>
      </c>
    </row>
    <row r="12" spans="1:77" s="3" customFormat="1" ht="15" customHeight="1" x14ac:dyDescent="0.25">
      <c r="A12" s="20">
        <v>7</v>
      </c>
      <c r="B12" s="96" t="s">
        <v>25</v>
      </c>
      <c r="C12" s="132"/>
      <c r="D12" s="132"/>
      <c r="E12" s="131">
        <v>1</v>
      </c>
      <c r="F12" s="131">
        <v>1</v>
      </c>
      <c r="G12" s="131"/>
      <c r="H12" s="131"/>
      <c r="I12" s="87">
        <f t="shared" si="0"/>
        <v>2</v>
      </c>
      <c r="J12" s="87">
        <f t="shared" si="1"/>
        <v>2</v>
      </c>
      <c r="K12" s="87">
        <f t="shared" si="2"/>
        <v>1</v>
      </c>
      <c r="L12" s="87">
        <f t="shared" si="3"/>
        <v>7</v>
      </c>
      <c r="M12" s="88">
        <f t="shared" si="4"/>
        <v>3.5</v>
      </c>
      <c r="N12" s="89">
        <f t="shared" si="5"/>
        <v>1</v>
      </c>
      <c r="O12" s="90">
        <f t="shared" si="6"/>
        <v>0.5</v>
      </c>
      <c r="P12" s="130"/>
      <c r="Q12" s="132"/>
      <c r="R12" s="131">
        <v>1</v>
      </c>
      <c r="S12" s="131"/>
      <c r="T12" s="131">
        <v>1</v>
      </c>
      <c r="U12" s="131"/>
      <c r="V12" s="87">
        <f t="shared" si="7"/>
        <v>2</v>
      </c>
      <c r="W12" s="87">
        <f t="shared" si="8"/>
        <v>2</v>
      </c>
      <c r="X12" s="87">
        <f t="shared" si="9"/>
        <v>1</v>
      </c>
      <c r="Y12" s="87">
        <f t="shared" si="10"/>
        <v>8</v>
      </c>
      <c r="Z12" s="88">
        <f t="shared" si="11"/>
        <v>4</v>
      </c>
      <c r="AA12" s="89">
        <f t="shared" si="12"/>
        <v>1</v>
      </c>
      <c r="AB12" s="90">
        <f t="shared" si="13"/>
        <v>0.5</v>
      </c>
      <c r="AC12" s="130"/>
      <c r="AD12" s="132"/>
      <c r="AE12" s="131"/>
      <c r="AF12" s="131"/>
      <c r="AG12" s="131"/>
      <c r="AH12" s="131"/>
      <c r="AI12" s="87" t="str">
        <f t="shared" si="14"/>
        <v/>
      </c>
      <c r="AJ12" s="87">
        <f t="shared" si="15"/>
        <v>0</v>
      </c>
      <c r="AK12" s="87">
        <f t="shared" si="16"/>
        <v>0</v>
      </c>
      <c r="AL12" s="87">
        <f t="shared" si="17"/>
        <v>0</v>
      </c>
      <c r="AM12" s="88" t="str">
        <f t="shared" si="18"/>
        <v/>
      </c>
      <c r="AN12" s="89" t="str">
        <f t="shared" si="19"/>
        <v/>
      </c>
      <c r="AO12" s="90" t="str">
        <f t="shared" si="20"/>
        <v/>
      </c>
      <c r="AP12" s="130"/>
      <c r="AQ12" s="132"/>
      <c r="AR12" s="131"/>
      <c r="AS12" s="131"/>
      <c r="AT12" s="131"/>
      <c r="AU12" s="131"/>
      <c r="AV12" s="265" t="str">
        <f t="shared" si="21"/>
        <v/>
      </c>
      <c r="AW12" s="265">
        <f t="shared" si="22"/>
        <v>0</v>
      </c>
      <c r="AX12" s="265">
        <f t="shared" si="23"/>
        <v>0</v>
      </c>
      <c r="AY12" s="265">
        <f t="shared" si="24"/>
        <v>0</v>
      </c>
      <c r="AZ12" s="266" t="str">
        <f t="shared" si="25"/>
        <v/>
      </c>
      <c r="BA12" s="267" t="str">
        <f t="shared" si="26"/>
        <v/>
      </c>
      <c r="BB12" s="268" t="str">
        <f t="shared" si="27"/>
        <v/>
      </c>
      <c r="BC12" s="130"/>
      <c r="BD12" s="132"/>
      <c r="BE12" s="131"/>
      <c r="BF12" s="131"/>
      <c r="BG12" s="131"/>
      <c r="BH12" s="131"/>
      <c r="BI12" s="87" t="str">
        <f t="shared" si="28"/>
        <v/>
      </c>
      <c r="BJ12" s="87">
        <f t="shared" si="29"/>
        <v>0</v>
      </c>
      <c r="BK12" s="87">
        <f t="shared" si="30"/>
        <v>0</v>
      </c>
      <c r="BL12" s="87">
        <f t="shared" si="31"/>
        <v>0</v>
      </c>
      <c r="BM12" s="88" t="str">
        <f t="shared" si="32"/>
        <v/>
      </c>
      <c r="BN12" s="89" t="str">
        <f t="shared" si="33"/>
        <v/>
      </c>
      <c r="BO12" s="90" t="str">
        <f t="shared" si="34"/>
        <v/>
      </c>
      <c r="BP12" s="91">
        <f t="shared" si="35"/>
        <v>4</v>
      </c>
      <c r="BQ12" s="92">
        <f t="shared" si="36"/>
        <v>2</v>
      </c>
      <c r="BR12" s="92">
        <f t="shared" si="37"/>
        <v>15</v>
      </c>
      <c r="BS12" s="92">
        <f t="shared" si="38"/>
        <v>4</v>
      </c>
      <c r="BT12" s="92">
        <f t="shared" si="39"/>
        <v>4</v>
      </c>
      <c r="BU12" s="92" t="str">
        <f t="shared" si="40"/>
        <v/>
      </c>
      <c r="BV12" s="92" t="str">
        <f t="shared" si="41"/>
        <v/>
      </c>
      <c r="BW12" s="93">
        <f t="shared" si="42"/>
        <v>3.75</v>
      </c>
      <c r="BX12" s="94">
        <f t="shared" si="43"/>
        <v>1</v>
      </c>
      <c r="BY12" s="95">
        <f t="shared" si="44"/>
        <v>0.5</v>
      </c>
    </row>
    <row r="13" spans="1:77" s="3" customFormat="1" ht="15" customHeight="1" x14ac:dyDescent="0.25">
      <c r="A13" s="20">
        <v>8</v>
      </c>
      <c r="B13" s="96" t="s">
        <v>48</v>
      </c>
      <c r="C13" s="132"/>
      <c r="D13" s="132"/>
      <c r="E13" s="131"/>
      <c r="F13" s="131"/>
      <c r="G13" s="131"/>
      <c r="H13" s="131"/>
      <c r="I13" s="87" t="str">
        <f t="shared" si="0"/>
        <v/>
      </c>
      <c r="J13" s="87">
        <f t="shared" si="1"/>
        <v>0</v>
      </c>
      <c r="K13" s="87">
        <f t="shared" si="2"/>
        <v>0</v>
      </c>
      <c r="L13" s="87">
        <f t="shared" si="3"/>
        <v>0</v>
      </c>
      <c r="M13" s="88" t="str">
        <f t="shared" si="4"/>
        <v/>
      </c>
      <c r="N13" s="89" t="str">
        <f t="shared" si="5"/>
        <v/>
      </c>
      <c r="O13" s="90" t="str">
        <f t="shared" si="6"/>
        <v/>
      </c>
      <c r="P13" s="130"/>
      <c r="Q13" s="132"/>
      <c r="R13" s="131"/>
      <c r="S13" s="131"/>
      <c r="T13" s="131"/>
      <c r="U13" s="131"/>
      <c r="V13" s="87" t="str">
        <f t="shared" si="7"/>
        <v/>
      </c>
      <c r="W13" s="87">
        <f t="shared" si="8"/>
        <v>0</v>
      </c>
      <c r="X13" s="87">
        <f t="shared" si="9"/>
        <v>0</v>
      </c>
      <c r="Y13" s="87">
        <f t="shared" si="10"/>
        <v>0</v>
      </c>
      <c r="Z13" s="88" t="str">
        <f t="shared" si="11"/>
        <v/>
      </c>
      <c r="AA13" s="89" t="str">
        <f t="shared" si="12"/>
        <v/>
      </c>
      <c r="AB13" s="90" t="str">
        <f t="shared" si="13"/>
        <v/>
      </c>
      <c r="AC13" s="130"/>
      <c r="AD13" s="132"/>
      <c r="AE13" s="131">
        <v>3</v>
      </c>
      <c r="AF13" s="131"/>
      <c r="AG13" s="131"/>
      <c r="AH13" s="131"/>
      <c r="AI13" s="87">
        <f t="shared" si="14"/>
        <v>3</v>
      </c>
      <c r="AJ13" s="87">
        <f t="shared" si="15"/>
        <v>3</v>
      </c>
      <c r="AK13" s="87">
        <f t="shared" si="16"/>
        <v>0</v>
      </c>
      <c r="AL13" s="87">
        <f t="shared" si="17"/>
        <v>9</v>
      </c>
      <c r="AM13" s="88">
        <f t="shared" si="18"/>
        <v>3</v>
      </c>
      <c r="AN13" s="89">
        <f t="shared" si="19"/>
        <v>1</v>
      </c>
      <c r="AO13" s="90">
        <f t="shared" si="20"/>
        <v>0</v>
      </c>
      <c r="AP13" s="130"/>
      <c r="AQ13" s="132"/>
      <c r="AR13" s="131"/>
      <c r="AS13" s="131"/>
      <c r="AT13" s="131"/>
      <c r="AU13" s="131"/>
      <c r="AV13" s="265" t="str">
        <f t="shared" si="21"/>
        <v/>
      </c>
      <c r="AW13" s="265">
        <f t="shared" si="22"/>
        <v>0</v>
      </c>
      <c r="AX13" s="265">
        <f t="shared" si="23"/>
        <v>0</v>
      </c>
      <c r="AY13" s="265">
        <f t="shared" si="24"/>
        <v>0</v>
      </c>
      <c r="AZ13" s="266" t="str">
        <f t="shared" si="25"/>
        <v/>
      </c>
      <c r="BA13" s="267" t="str">
        <f t="shared" si="26"/>
        <v/>
      </c>
      <c r="BB13" s="268" t="str">
        <f t="shared" si="27"/>
        <v/>
      </c>
      <c r="BC13" s="130"/>
      <c r="BD13" s="132"/>
      <c r="BE13" s="131">
        <v>1</v>
      </c>
      <c r="BF13" s="131"/>
      <c r="BG13" s="131">
        <v>1</v>
      </c>
      <c r="BH13" s="131"/>
      <c r="BI13" s="87">
        <f t="shared" si="28"/>
        <v>2</v>
      </c>
      <c r="BJ13" s="87">
        <f t="shared" si="29"/>
        <v>2</v>
      </c>
      <c r="BK13" s="87">
        <f t="shared" si="30"/>
        <v>1</v>
      </c>
      <c r="BL13" s="87">
        <f t="shared" si="31"/>
        <v>8</v>
      </c>
      <c r="BM13" s="88">
        <f t="shared" si="32"/>
        <v>4</v>
      </c>
      <c r="BN13" s="89">
        <f t="shared" si="33"/>
        <v>1</v>
      </c>
      <c r="BO13" s="90">
        <f t="shared" si="34"/>
        <v>0.5</v>
      </c>
      <c r="BP13" s="91">
        <f t="shared" si="35"/>
        <v>5</v>
      </c>
      <c r="BQ13" s="92">
        <f t="shared" si="36"/>
        <v>1</v>
      </c>
      <c r="BR13" s="92">
        <f t="shared" si="37"/>
        <v>17</v>
      </c>
      <c r="BS13" s="92">
        <f t="shared" si="38"/>
        <v>5</v>
      </c>
      <c r="BT13" s="92">
        <f t="shared" si="39"/>
        <v>5</v>
      </c>
      <c r="BU13" s="92" t="str">
        <f t="shared" si="40"/>
        <v/>
      </c>
      <c r="BV13" s="92" t="str">
        <f t="shared" si="41"/>
        <v/>
      </c>
      <c r="BW13" s="93">
        <f t="shared" si="42"/>
        <v>3.4</v>
      </c>
      <c r="BX13" s="94">
        <f t="shared" si="43"/>
        <v>1</v>
      </c>
      <c r="BY13" s="95">
        <f t="shared" si="44"/>
        <v>0.2</v>
      </c>
    </row>
    <row r="14" spans="1:77" s="3" customFormat="1" ht="15" customHeight="1" x14ac:dyDescent="0.25">
      <c r="A14" s="20">
        <v>9</v>
      </c>
      <c r="B14" s="96" t="s">
        <v>49</v>
      </c>
      <c r="C14" s="132"/>
      <c r="D14" s="132"/>
      <c r="E14" s="131"/>
      <c r="F14" s="131"/>
      <c r="G14" s="131"/>
      <c r="H14" s="131"/>
      <c r="I14" s="87" t="str">
        <f t="shared" si="0"/>
        <v/>
      </c>
      <c r="J14" s="87">
        <f t="shared" si="1"/>
        <v>0</v>
      </c>
      <c r="K14" s="87">
        <f t="shared" si="2"/>
        <v>0</v>
      </c>
      <c r="L14" s="87">
        <f t="shared" si="3"/>
        <v>0</v>
      </c>
      <c r="M14" s="88" t="str">
        <f t="shared" si="4"/>
        <v/>
      </c>
      <c r="N14" s="89" t="str">
        <f t="shared" si="5"/>
        <v/>
      </c>
      <c r="O14" s="90" t="str">
        <f t="shared" si="6"/>
        <v/>
      </c>
      <c r="P14" s="130"/>
      <c r="Q14" s="132"/>
      <c r="R14" s="131"/>
      <c r="S14" s="131"/>
      <c r="T14" s="131"/>
      <c r="U14" s="131"/>
      <c r="V14" s="87" t="str">
        <f t="shared" si="7"/>
        <v/>
      </c>
      <c r="W14" s="87">
        <f t="shared" si="8"/>
        <v>0</v>
      </c>
      <c r="X14" s="87">
        <f t="shared" si="9"/>
        <v>0</v>
      </c>
      <c r="Y14" s="87">
        <f t="shared" si="10"/>
        <v>0</v>
      </c>
      <c r="Z14" s="88" t="str">
        <f t="shared" si="11"/>
        <v/>
      </c>
      <c r="AA14" s="89" t="str">
        <f t="shared" si="12"/>
        <v/>
      </c>
      <c r="AB14" s="90" t="str">
        <f t="shared" si="13"/>
        <v/>
      </c>
      <c r="AC14" s="130"/>
      <c r="AD14" s="132"/>
      <c r="AE14" s="131">
        <v>3</v>
      </c>
      <c r="AF14" s="131"/>
      <c r="AG14" s="131"/>
      <c r="AH14" s="131"/>
      <c r="AI14" s="87">
        <f t="shared" si="14"/>
        <v>3</v>
      </c>
      <c r="AJ14" s="87">
        <f t="shared" si="15"/>
        <v>3</v>
      </c>
      <c r="AK14" s="87">
        <f t="shared" si="16"/>
        <v>0</v>
      </c>
      <c r="AL14" s="87">
        <f t="shared" si="17"/>
        <v>9</v>
      </c>
      <c r="AM14" s="88">
        <f t="shared" si="18"/>
        <v>3</v>
      </c>
      <c r="AN14" s="89">
        <f t="shared" si="19"/>
        <v>1</v>
      </c>
      <c r="AO14" s="90">
        <f t="shared" si="20"/>
        <v>0</v>
      </c>
      <c r="AP14" s="130"/>
      <c r="AQ14" s="132"/>
      <c r="AR14" s="131"/>
      <c r="AS14" s="131"/>
      <c r="AT14" s="131"/>
      <c r="AU14" s="131"/>
      <c r="AV14" s="265" t="str">
        <f t="shared" si="21"/>
        <v/>
      </c>
      <c r="AW14" s="265">
        <f t="shared" si="22"/>
        <v>0</v>
      </c>
      <c r="AX14" s="265">
        <f t="shared" si="23"/>
        <v>0</v>
      </c>
      <c r="AY14" s="265">
        <f t="shared" si="24"/>
        <v>0</v>
      </c>
      <c r="AZ14" s="266" t="str">
        <f t="shared" si="25"/>
        <v/>
      </c>
      <c r="BA14" s="267" t="str">
        <f t="shared" si="26"/>
        <v/>
      </c>
      <c r="BB14" s="268" t="str">
        <f t="shared" si="27"/>
        <v/>
      </c>
      <c r="BC14" s="130"/>
      <c r="BD14" s="132"/>
      <c r="BE14" s="131">
        <v>1</v>
      </c>
      <c r="BF14" s="131">
        <v>1</v>
      </c>
      <c r="BG14" s="131"/>
      <c r="BH14" s="131"/>
      <c r="BI14" s="87">
        <f t="shared" si="28"/>
        <v>2</v>
      </c>
      <c r="BJ14" s="87">
        <f t="shared" si="29"/>
        <v>2</v>
      </c>
      <c r="BK14" s="87">
        <f t="shared" si="30"/>
        <v>1</v>
      </c>
      <c r="BL14" s="87">
        <f t="shared" si="31"/>
        <v>7</v>
      </c>
      <c r="BM14" s="88">
        <f t="shared" si="32"/>
        <v>3.5</v>
      </c>
      <c r="BN14" s="89">
        <f t="shared" si="33"/>
        <v>1</v>
      </c>
      <c r="BO14" s="90">
        <f t="shared" si="34"/>
        <v>0.5</v>
      </c>
      <c r="BP14" s="91">
        <f t="shared" si="35"/>
        <v>5</v>
      </c>
      <c r="BQ14" s="92">
        <f t="shared" si="36"/>
        <v>1</v>
      </c>
      <c r="BR14" s="92">
        <f t="shared" si="37"/>
        <v>16</v>
      </c>
      <c r="BS14" s="92">
        <f t="shared" si="38"/>
        <v>5</v>
      </c>
      <c r="BT14" s="92">
        <f t="shared" si="39"/>
        <v>5</v>
      </c>
      <c r="BU14" s="92" t="str">
        <f t="shared" si="40"/>
        <v/>
      </c>
      <c r="BV14" s="92" t="str">
        <f t="shared" si="41"/>
        <v/>
      </c>
      <c r="BW14" s="93">
        <f t="shared" si="42"/>
        <v>3.2</v>
      </c>
      <c r="BX14" s="94">
        <f t="shared" si="43"/>
        <v>1</v>
      </c>
      <c r="BY14" s="95">
        <f t="shared" si="44"/>
        <v>0.2</v>
      </c>
    </row>
    <row r="15" spans="1:77" s="3" customFormat="1" ht="15" customHeight="1" x14ac:dyDescent="0.25">
      <c r="A15" s="20">
        <v>10</v>
      </c>
      <c r="B15" s="96" t="s">
        <v>50</v>
      </c>
      <c r="C15" s="133"/>
      <c r="D15" s="83"/>
      <c r="E15" s="83"/>
      <c r="F15" s="83">
        <v>2</v>
      </c>
      <c r="G15" s="83"/>
      <c r="H15" s="83"/>
      <c r="I15" s="87">
        <f t="shared" si="0"/>
        <v>2</v>
      </c>
      <c r="J15" s="87">
        <f t="shared" si="1"/>
        <v>2</v>
      </c>
      <c r="K15" s="87">
        <f t="shared" si="2"/>
        <v>2</v>
      </c>
      <c r="L15" s="87">
        <f t="shared" si="3"/>
        <v>8</v>
      </c>
      <c r="M15" s="88">
        <f t="shared" si="4"/>
        <v>4</v>
      </c>
      <c r="N15" s="89">
        <f t="shared" si="5"/>
        <v>1</v>
      </c>
      <c r="O15" s="90">
        <f t="shared" si="6"/>
        <v>1</v>
      </c>
      <c r="P15" s="82"/>
      <c r="Q15" s="83"/>
      <c r="R15" s="83"/>
      <c r="S15" s="83"/>
      <c r="T15" s="83"/>
      <c r="U15" s="83"/>
      <c r="V15" s="87" t="str">
        <f t="shared" si="7"/>
        <v/>
      </c>
      <c r="W15" s="87">
        <f t="shared" si="8"/>
        <v>0</v>
      </c>
      <c r="X15" s="87">
        <f t="shared" si="9"/>
        <v>0</v>
      </c>
      <c r="Y15" s="87">
        <f t="shared" si="10"/>
        <v>0</v>
      </c>
      <c r="Z15" s="88" t="str">
        <f t="shared" si="11"/>
        <v/>
      </c>
      <c r="AA15" s="89" t="str">
        <f t="shared" si="12"/>
        <v/>
      </c>
      <c r="AB15" s="90" t="str">
        <f t="shared" si="13"/>
        <v/>
      </c>
      <c r="AC15" s="82"/>
      <c r="AD15" s="83"/>
      <c r="AE15" s="83">
        <v>1</v>
      </c>
      <c r="AF15" s="83">
        <v>2</v>
      </c>
      <c r="AG15" s="83"/>
      <c r="AH15" s="83"/>
      <c r="AI15" s="87">
        <f t="shared" si="14"/>
        <v>3</v>
      </c>
      <c r="AJ15" s="87">
        <f t="shared" si="15"/>
        <v>3</v>
      </c>
      <c r="AK15" s="87">
        <f t="shared" si="16"/>
        <v>2</v>
      </c>
      <c r="AL15" s="87">
        <f t="shared" si="17"/>
        <v>11</v>
      </c>
      <c r="AM15" s="88">
        <f t="shared" si="18"/>
        <v>3.6666666666666665</v>
      </c>
      <c r="AN15" s="89">
        <f t="shared" si="19"/>
        <v>1</v>
      </c>
      <c r="AO15" s="90">
        <f t="shared" si="20"/>
        <v>0.66666666666666663</v>
      </c>
      <c r="AP15" s="82"/>
      <c r="AQ15" s="83"/>
      <c r="AR15" s="83"/>
      <c r="AS15" s="83"/>
      <c r="AT15" s="83"/>
      <c r="AU15" s="83"/>
      <c r="AV15" s="265" t="str">
        <f t="shared" si="21"/>
        <v/>
      </c>
      <c r="AW15" s="265">
        <f t="shared" si="22"/>
        <v>0</v>
      </c>
      <c r="AX15" s="265">
        <f t="shared" si="23"/>
        <v>0</v>
      </c>
      <c r="AY15" s="265">
        <f t="shared" si="24"/>
        <v>0</v>
      </c>
      <c r="AZ15" s="266" t="str">
        <f t="shared" si="25"/>
        <v/>
      </c>
      <c r="BA15" s="267" t="str">
        <f t="shared" si="26"/>
        <v/>
      </c>
      <c r="BB15" s="268" t="str">
        <f t="shared" si="27"/>
        <v/>
      </c>
      <c r="BC15" s="82"/>
      <c r="BD15" s="83"/>
      <c r="BE15" s="83"/>
      <c r="BF15" s="83">
        <v>1</v>
      </c>
      <c r="BG15" s="83">
        <v>1</v>
      </c>
      <c r="BH15" s="83"/>
      <c r="BI15" s="87">
        <f t="shared" si="28"/>
        <v>2</v>
      </c>
      <c r="BJ15" s="87">
        <f t="shared" si="29"/>
        <v>2</v>
      </c>
      <c r="BK15" s="87">
        <f t="shared" si="30"/>
        <v>2</v>
      </c>
      <c r="BL15" s="87">
        <f t="shared" si="31"/>
        <v>9</v>
      </c>
      <c r="BM15" s="88">
        <f t="shared" si="32"/>
        <v>4.5</v>
      </c>
      <c r="BN15" s="89">
        <f t="shared" si="33"/>
        <v>1</v>
      </c>
      <c r="BO15" s="90">
        <f t="shared" si="34"/>
        <v>1</v>
      </c>
      <c r="BP15" s="91">
        <f t="shared" si="35"/>
        <v>7</v>
      </c>
      <c r="BQ15" s="92">
        <f t="shared" si="36"/>
        <v>6</v>
      </c>
      <c r="BR15" s="92">
        <f t="shared" si="37"/>
        <v>28</v>
      </c>
      <c r="BS15" s="92">
        <f t="shared" si="38"/>
        <v>7</v>
      </c>
      <c r="BT15" s="92">
        <f t="shared" si="39"/>
        <v>7</v>
      </c>
      <c r="BU15" s="92" t="str">
        <f t="shared" si="40"/>
        <v/>
      </c>
      <c r="BV15" s="92" t="str">
        <f t="shared" si="41"/>
        <v/>
      </c>
      <c r="BW15" s="93">
        <f t="shared" si="42"/>
        <v>4</v>
      </c>
      <c r="BX15" s="94">
        <f t="shared" si="43"/>
        <v>1</v>
      </c>
      <c r="BY15" s="95">
        <f t="shared" si="44"/>
        <v>0.8571428571428571</v>
      </c>
    </row>
    <row r="16" spans="1:77" s="3" customFormat="1" ht="15" customHeight="1" x14ac:dyDescent="0.25">
      <c r="A16" s="20">
        <v>11</v>
      </c>
      <c r="B16" s="96" t="s">
        <v>51</v>
      </c>
      <c r="C16" s="133"/>
      <c r="D16" s="83"/>
      <c r="E16" s="83"/>
      <c r="F16" s="83"/>
      <c r="G16" s="83"/>
      <c r="H16" s="83"/>
      <c r="I16" s="87" t="str">
        <f t="shared" si="0"/>
        <v/>
      </c>
      <c r="J16" s="87">
        <f t="shared" si="1"/>
        <v>0</v>
      </c>
      <c r="K16" s="87">
        <f t="shared" si="2"/>
        <v>0</v>
      </c>
      <c r="L16" s="87">
        <f t="shared" si="3"/>
        <v>0</v>
      </c>
      <c r="M16" s="88" t="str">
        <f t="shared" si="4"/>
        <v/>
      </c>
      <c r="N16" s="89" t="str">
        <f t="shared" si="5"/>
        <v/>
      </c>
      <c r="O16" s="90" t="str">
        <f t="shared" si="6"/>
        <v/>
      </c>
      <c r="P16" s="82"/>
      <c r="Q16" s="83"/>
      <c r="R16" s="83"/>
      <c r="S16" s="83"/>
      <c r="T16" s="83"/>
      <c r="U16" s="83"/>
      <c r="V16" s="87" t="str">
        <f t="shared" si="7"/>
        <v/>
      </c>
      <c r="W16" s="87">
        <f t="shared" si="8"/>
        <v>0</v>
      </c>
      <c r="X16" s="87">
        <f t="shared" si="9"/>
        <v>0</v>
      </c>
      <c r="Y16" s="87">
        <f t="shared" si="10"/>
        <v>0</v>
      </c>
      <c r="Z16" s="88" t="str">
        <f t="shared" si="11"/>
        <v/>
      </c>
      <c r="AA16" s="89" t="str">
        <f t="shared" si="12"/>
        <v/>
      </c>
      <c r="AB16" s="90" t="str">
        <f t="shared" si="13"/>
        <v/>
      </c>
      <c r="AC16" s="82"/>
      <c r="AD16" s="83"/>
      <c r="AE16" s="83"/>
      <c r="AF16" s="83"/>
      <c r="AG16" s="83"/>
      <c r="AH16" s="83"/>
      <c r="AI16" s="87" t="str">
        <f t="shared" si="14"/>
        <v/>
      </c>
      <c r="AJ16" s="87">
        <f t="shared" si="15"/>
        <v>0</v>
      </c>
      <c r="AK16" s="87">
        <f t="shared" si="16"/>
        <v>0</v>
      </c>
      <c r="AL16" s="87">
        <f t="shared" si="17"/>
        <v>0</v>
      </c>
      <c r="AM16" s="88" t="str">
        <f t="shared" si="18"/>
        <v/>
      </c>
      <c r="AN16" s="89" t="str">
        <f t="shared" si="19"/>
        <v/>
      </c>
      <c r="AO16" s="90" t="str">
        <f t="shared" si="20"/>
        <v/>
      </c>
      <c r="AP16" s="82"/>
      <c r="AQ16" s="83"/>
      <c r="AR16" s="83"/>
      <c r="AS16" s="83"/>
      <c r="AT16" s="83"/>
      <c r="AU16" s="83"/>
      <c r="AV16" s="265" t="str">
        <f t="shared" si="21"/>
        <v/>
      </c>
      <c r="AW16" s="265">
        <f t="shared" si="22"/>
        <v>0</v>
      </c>
      <c r="AX16" s="265">
        <f t="shared" si="23"/>
        <v>0</v>
      </c>
      <c r="AY16" s="265">
        <f t="shared" si="24"/>
        <v>0</v>
      </c>
      <c r="AZ16" s="266" t="str">
        <f t="shared" si="25"/>
        <v/>
      </c>
      <c r="BA16" s="267" t="str">
        <f t="shared" si="26"/>
        <v/>
      </c>
      <c r="BB16" s="268" t="str">
        <f t="shared" si="27"/>
        <v/>
      </c>
      <c r="BC16" s="82"/>
      <c r="BD16" s="83"/>
      <c r="BE16" s="83"/>
      <c r="BF16" s="83"/>
      <c r="BG16" s="83"/>
      <c r="BH16" s="83"/>
      <c r="BI16" s="87" t="str">
        <f t="shared" si="28"/>
        <v/>
      </c>
      <c r="BJ16" s="87">
        <f t="shared" si="29"/>
        <v>0</v>
      </c>
      <c r="BK16" s="87">
        <f t="shared" si="30"/>
        <v>0</v>
      </c>
      <c r="BL16" s="87">
        <f t="shared" si="31"/>
        <v>0</v>
      </c>
      <c r="BM16" s="88" t="str">
        <f t="shared" si="32"/>
        <v/>
      </c>
      <c r="BN16" s="89" t="str">
        <f t="shared" si="33"/>
        <v/>
      </c>
      <c r="BO16" s="90" t="str">
        <f t="shared" si="34"/>
        <v/>
      </c>
      <c r="BP16" s="91">
        <f t="shared" si="35"/>
        <v>0</v>
      </c>
      <c r="BQ16" s="92">
        <f t="shared" si="36"/>
        <v>0</v>
      </c>
      <c r="BR16" s="92">
        <f t="shared" si="37"/>
        <v>0</v>
      </c>
      <c r="BS16" s="92" t="str">
        <f t="shared" si="38"/>
        <v/>
      </c>
      <c r="BT16" s="92" t="str">
        <f t="shared" si="39"/>
        <v/>
      </c>
      <c r="BU16" s="92" t="str">
        <f t="shared" si="40"/>
        <v/>
      </c>
      <c r="BV16" s="92" t="str">
        <f t="shared" si="41"/>
        <v/>
      </c>
      <c r="BW16" s="93" t="str">
        <f t="shared" si="42"/>
        <v/>
      </c>
      <c r="BX16" s="94" t="str">
        <f t="shared" si="43"/>
        <v/>
      </c>
      <c r="BY16" s="95" t="str">
        <f t="shared" si="44"/>
        <v/>
      </c>
    </row>
    <row r="17" spans="1:77" s="3" customFormat="1" ht="15" customHeight="1" x14ac:dyDescent="0.25">
      <c r="A17" s="20">
        <v>12</v>
      </c>
      <c r="B17" s="96" t="s">
        <v>52</v>
      </c>
      <c r="C17" s="133"/>
      <c r="D17" s="83"/>
      <c r="E17" s="83"/>
      <c r="F17" s="83">
        <v>2</v>
      </c>
      <c r="G17" s="83"/>
      <c r="H17" s="83"/>
      <c r="I17" s="87">
        <f t="shared" si="0"/>
        <v>2</v>
      </c>
      <c r="J17" s="87">
        <f t="shared" si="1"/>
        <v>2</v>
      </c>
      <c r="K17" s="87">
        <f t="shared" si="2"/>
        <v>2</v>
      </c>
      <c r="L17" s="87">
        <f t="shared" si="3"/>
        <v>8</v>
      </c>
      <c r="M17" s="88">
        <f t="shared" si="4"/>
        <v>4</v>
      </c>
      <c r="N17" s="89">
        <f t="shared" si="5"/>
        <v>1</v>
      </c>
      <c r="O17" s="90">
        <f t="shared" si="6"/>
        <v>1</v>
      </c>
      <c r="P17" s="82"/>
      <c r="Q17" s="83"/>
      <c r="R17" s="83"/>
      <c r="S17" s="83">
        <v>1</v>
      </c>
      <c r="T17" s="83">
        <v>1</v>
      </c>
      <c r="U17" s="83"/>
      <c r="V17" s="87">
        <f t="shared" si="7"/>
        <v>2</v>
      </c>
      <c r="W17" s="87">
        <f t="shared" si="8"/>
        <v>2</v>
      </c>
      <c r="X17" s="87">
        <f t="shared" si="9"/>
        <v>2</v>
      </c>
      <c r="Y17" s="87">
        <f t="shared" si="10"/>
        <v>9</v>
      </c>
      <c r="Z17" s="88">
        <f t="shared" si="11"/>
        <v>4.5</v>
      </c>
      <c r="AA17" s="89">
        <f t="shared" si="12"/>
        <v>1</v>
      </c>
      <c r="AB17" s="90">
        <f t="shared" si="13"/>
        <v>1</v>
      </c>
      <c r="AC17" s="82"/>
      <c r="AD17" s="83"/>
      <c r="AE17" s="83">
        <v>3</v>
      </c>
      <c r="AF17" s="83"/>
      <c r="AG17" s="83"/>
      <c r="AH17" s="83"/>
      <c r="AI17" s="87">
        <f t="shared" si="14"/>
        <v>3</v>
      </c>
      <c r="AJ17" s="87">
        <f t="shared" si="15"/>
        <v>3</v>
      </c>
      <c r="AK17" s="87">
        <f t="shared" si="16"/>
        <v>0</v>
      </c>
      <c r="AL17" s="87">
        <f t="shared" si="17"/>
        <v>9</v>
      </c>
      <c r="AM17" s="88">
        <f t="shared" si="18"/>
        <v>3</v>
      </c>
      <c r="AN17" s="89">
        <f t="shared" si="19"/>
        <v>1</v>
      </c>
      <c r="AO17" s="90">
        <f t="shared" si="20"/>
        <v>0</v>
      </c>
      <c r="AP17" s="82"/>
      <c r="AQ17" s="83"/>
      <c r="AR17" s="83"/>
      <c r="AS17" s="83"/>
      <c r="AT17" s="83"/>
      <c r="AU17" s="83"/>
      <c r="AV17" s="265" t="str">
        <f t="shared" si="21"/>
        <v/>
      </c>
      <c r="AW17" s="265">
        <f t="shared" si="22"/>
        <v>0</v>
      </c>
      <c r="AX17" s="265">
        <f t="shared" si="23"/>
        <v>0</v>
      </c>
      <c r="AY17" s="265">
        <f t="shared" si="24"/>
        <v>0</v>
      </c>
      <c r="AZ17" s="266" t="str">
        <f t="shared" si="25"/>
        <v/>
      </c>
      <c r="BA17" s="267" t="str">
        <f t="shared" si="26"/>
        <v/>
      </c>
      <c r="BB17" s="268" t="str">
        <f t="shared" si="27"/>
        <v/>
      </c>
      <c r="BC17" s="82"/>
      <c r="BD17" s="83"/>
      <c r="BE17" s="83">
        <v>1</v>
      </c>
      <c r="BF17" s="83">
        <v>1</v>
      </c>
      <c r="BG17" s="83"/>
      <c r="BH17" s="83"/>
      <c r="BI17" s="87">
        <f t="shared" si="28"/>
        <v>2</v>
      </c>
      <c r="BJ17" s="87">
        <f t="shared" si="29"/>
        <v>2</v>
      </c>
      <c r="BK17" s="87">
        <f t="shared" si="30"/>
        <v>1</v>
      </c>
      <c r="BL17" s="87">
        <f t="shared" si="31"/>
        <v>7</v>
      </c>
      <c r="BM17" s="88">
        <f t="shared" si="32"/>
        <v>3.5</v>
      </c>
      <c r="BN17" s="89">
        <f t="shared" si="33"/>
        <v>1</v>
      </c>
      <c r="BO17" s="90">
        <f t="shared" si="34"/>
        <v>0.5</v>
      </c>
      <c r="BP17" s="91">
        <f t="shared" si="35"/>
        <v>9</v>
      </c>
      <c r="BQ17" s="92">
        <f t="shared" si="36"/>
        <v>5</v>
      </c>
      <c r="BR17" s="92">
        <f t="shared" si="37"/>
        <v>33</v>
      </c>
      <c r="BS17" s="92">
        <f t="shared" si="38"/>
        <v>9</v>
      </c>
      <c r="BT17" s="92">
        <f t="shared" si="39"/>
        <v>9</v>
      </c>
      <c r="BU17" s="92" t="str">
        <f t="shared" si="40"/>
        <v/>
      </c>
      <c r="BV17" s="92" t="str">
        <f t="shared" si="41"/>
        <v/>
      </c>
      <c r="BW17" s="93">
        <f t="shared" si="42"/>
        <v>3.6666666666666665</v>
      </c>
      <c r="BX17" s="94">
        <f t="shared" si="43"/>
        <v>1</v>
      </c>
      <c r="BY17" s="95">
        <f t="shared" si="44"/>
        <v>0.55555555555555558</v>
      </c>
    </row>
    <row r="18" spans="1:77" s="3" customFormat="1" ht="15" customHeight="1" x14ac:dyDescent="0.25">
      <c r="A18" s="20">
        <v>13</v>
      </c>
      <c r="B18" s="96" t="s">
        <v>53</v>
      </c>
      <c r="C18" s="133"/>
      <c r="D18" s="83"/>
      <c r="E18" s="83"/>
      <c r="F18" s="83"/>
      <c r="G18" s="83"/>
      <c r="H18" s="83"/>
      <c r="I18" s="87" t="str">
        <f t="shared" si="0"/>
        <v/>
      </c>
      <c r="J18" s="87">
        <f t="shared" si="1"/>
        <v>0</v>
      </c>
      <c r="K18" s="87">
        <f t="shared" si="2"/>
        <v>0</v>
      </c>
      <c r="L18" s="87">
        <f t="shared" si="3"/>
        <v>0</v>
      </c>
      <c r="M18" s="88" t="str">
        <f t="shared" si="4"/>
        <v/>
      </c>
      <c r="N18" s="89" t="str">
        <f t="shared" si="5"/>
        <v/>
      </c>
      <c r="O18" s="90" t="str">
        <f t="shared" si="6"/>
        <v/>
      </c>
      <c r="P18" s="82"/>
      <c r="Q18" s="83"/>
      <c r="R18" s="83"/>
      <c r="S18" s="83"/>
      <c r="T18" s="83"/>
      <c r="U18" s="83"/>
      <c r="V18" s="87" t="str">
        <f t="shared" si="7"/>
        <v/>
      </c>
      <c r="W18" s="87">
        <f t="shared" si="8"/>
        <v>0</v>
      </c>
      <c r="X18" s="87">
        <f t="shared" si="9"/>
        <v>0</v>
      </c>
      <c r="Y18" s="87">
        <f t="shared" si="10"/>
        <v>0</v>
      </c>
      <c r="Z18" s="88" t="str">
        <f t="shared" si="11"/>
        <v/>
      </c>
      <c r="AA18" s="89" t="str">
        <f t="shared" si="12"/>
        <v/>
      </c>
      <c r="AB18" s="90" t="str">
        <f t="shared" si="13"/>
        <v/>
      </c>
      <c r="AC18" s="82"/>
      <c r="AD18" s="83"/>
      <c r="AE18" s="83"/>
      <c r="AF18" s="83"/>
      <c r="AG18" s="83"/>
      <c r="AH18" s="83"/>
      <c r="AI18" s="87" t="str">
        <f t="shared" si="14"/>
        <v/>
      </c>
      <c r="AJ18" s="87">
        <f t="shared" si="15"/>
        <v>0</v>
      </c>
      <c r="AK18" s="87">
        <f t="shared" si="16"/>
        <v>0</v>
      </c>
      <c r="AL18" s="87">
        <f t="shared" si="17"/>
        <v>0</v>
      </c>
      <c r="AM18" s="88" t="str">
        <f t="shared" si="18"/>
        <v/>
      </c>
      <c r="AN18" s="89" t="str">
        <f t="shared" si="19"/>
        <v/>
      </c>
      <c r="AO18" s="90" t="str">
        <f t="shared" si="20"/>
        <v/>
      </c>
      <c r="AP18" s="82"/>
      <c r="AQ18" s="83"/>
      <c r="AR18" s="83"/>
      <c r="AS18" s="83"/>
      <c r="AT18" s="83"/>
      <c r="AU18" s="83"/>
      <c r="AV18" s="265" t="str">
        <f t="shared" si="21"/>
        <v/>
      </c>
      <c r="AW18" s="265">
        <f t="shared" si="22"/>
        <v>0</v>
      </c>
      <c r="AX18" s="265">
        <f t="shared" si="23"/>
        <v>0</v>
      </c>
      <c r="AY18" s="265">
        <f t="shared" si="24"/>
        <v>0</v>
      </c>
      <c r="AZ18" s="266" t="str">
        <f t="shared" si="25"/>
        <v/>
      </c>
      <c r="BA18" s="267" t="str">
        <f t="shared" si="26"/>
        <v/>
      </c>
      <c r="BB18" s="268" t="str">
        <f t="shared" si="27"/>
        <v/>
      </c>
      <c r="BC18" s="82"/>
      <c r="BD18" s="83"/>
      <c r="BE18" s="83">
        <v>1</v>
      </c>
      <c r="BF18" s="83"/>
      <c r="BG18" s="83">
        <v>1</v>
      </c>
      <c r="BH18" s="83"/>
      <c r="BI18" s="87">
        <f t="shared" si="28"/>
        <v>2</v>
      </c>
      <c r="BJ18" s="87">
        <f t="shared" si="29"/>
        <v>2</v>
      </c>
      <c r="BK18" s="87">
        <f t="shared" si="30"/>
        <v>1</v>
      </c>
      <c r="BL18" s="87">
        <f t="shared" si="31"/>
        <v>8</v>
      </c>
      <c r="BM18" s="88">
        <f t="shared" si="32"/>
        <v>4</v>
      </c>
      <c r="BN18" s="89">
        <f t="shared" si="33"/>
        <v>1</v>
      </c>
      <c r="BO18" s="90">
        <f t="shared" si="34"/>
        <v>0.5</v>
      </c>
      <c r="BP18" s="91">
        <f t="shared" si="35"/>
        <v>2</v>
      </c>
      <c r="BQ18" s="92">
        <f t="shared" si="36"/>
        <v>1</v>
      </c>
      <c r="BR18" s="92">
        <f t="shared" si="37"/>
        <v>8</v>
      </c>
      <c r="BS18" s="92">
        <f t="shared" si="38"/>
        <v>2</v>
      </c>
      <c r="BT18" s="92">
        <f t="shared" si="39"/>
        <v>2</v>
      </c>
      <c r="BU18" s="92" t="str">
        <f t="shared" si="40"/>
        <v/>
      </c>
      <c r="BV18" s="92" t="str">
        <f t="shared" si="41"/>
        <v/>
      </c>
      <c r="BW18" s="93">
        <f t="shared" si="42"/>
        <v>4</v>
      </c>
      <c r="BX18" s="94">
        <f t="shared" si="43"/>
        <v>1</v>
      </c>
      <c r="BY18" s="95">
        <f t="shared" si="44"/>
        <v>0.5</v>
      </c>
    </row>
    <row r="19" spans="1:77" s="3" customFormat="1" ht="15" customHeight="1" x14ac:dyDescent="0.25">
      <c r="A19" s="20">
        <v>14</v>
      </c>
      <c r="B19" s="96" t="s">
        <v>54</v>
      </c>
      <c r="C19" s="133"/>
      <c r="D19" s="83"/>
      <c r="E19" s="83"/>
      <c r="F19" s="83"/>
      <c r="G19" s="83"/>
      <c r="H19" s="83"/>
      <c r="I19" s="87" t="str">
        <f t="shared" si="0"/>
        <v/>
      </c>
      <c r="J19" s="87">
        <f t="shared" si="1"/>
        <v>0</v>
      </c>
      <c r="K19" s="87">
        <f t="shared" si="2"/>
        <v>0</v>
      </c>
      <c r="L19" s="87">
        <f t="shared" si="3"/>
        <v>0</v>
      </c>
      <c r="M19" s="88" t="str">
        <f t="shared" si="4"/>
        <v/>
      </c>
      <c r="N19" s="89" t="str">
        <f t="shared" si="5"/>
        <v/>
      </c>
      <c r="O19" s="90" t="str">
        <f t="shared" si="6"/>
        <v/>
      </c>
      <c r="P19" s="82"/>
      <c r="Q19" s="83"/>
      <c r="R19" s="83"/>
      <c r="S19" s="83"/>
      <c r="T19" s="83"/>
      <c r="U19" s="83"/>
      <c r="V19" s="87" t="str">
        <f t="shared" si="7"/>
        <v/>
      </c>
      <c r="W19" s="87">
        <f t="shared" si="8"/>
        <v>0</v>
      </c>
      <c r="X19" s="87">
        <f t="shared" si="9"/>
        <v>0</v>
      </c>
      <c r="Y19" s="87">
        <f t="shared" si="10"/>
        <v>0</v>
      </c>
      <c r="Z19" s="88" t="str">
        <f t="shared" si="11"/>
        <v/>
      </c>
      <c r="AA19" s="89" t="str">
        <f t="shared" si="12"/>
        <v/>
      </c>
      <c r="AB19" s="90" t="str">
        <f t="shared" si="13"/>
        <v/>
      </c>
      <c r="AC19" s="82"/>
      <c r="AD19" s="83"/>
      <c r="AE19" s="83">
        <v>2</v>
      </c>
      <c r="AF19" s="83">
        <v>1</v>
      </c>
      <c r="AG19" s="83"/>
      <c r="AH19" s="83"/>
      <c r="AI19" s="87">
        <f t="shared" si="14"/>
        <v>3</v>
      </c>
      <c r="AJ19" s="87">
        <f t="shared" si="15"/>
        <v>3</v>
      </c>
      <c r="AK19" s="87">
        <f t="shared" si="16"/>
        <v>1</v>
      </c>
      <c r="AL19" s="87">
        <f t="shared" si="17"/>
        <v>10</v>
      </c>
      <c r="AM19" s="88">
        <f t="shared" si="18"/>
        <v>3.3333333333333335</v>
      </c>
      <c r="AN19" s="89">
        <f t="shared" si="19"/>
        <v>1</v>
      </c>
      <c r="AO19" s="90">
        <f t="shared" si="20"/>
        <v>0.33333333333333331</v>
      </c>
      <c r="AP19" s="82"/>
      <c r="AQ19" s="83"/>
      <c r="AR19" s="83"/>
      <c r="AS19" s="83"/>
      <c r="AT19" s="83"/>
      <c r="AU19" s="83"/>
      <c r="AV19" s="265" t="str">
        <f t="shared" si="21"/>
        <v/>
      </c>
      <c r="AW19" s="265">
        <f t="shared" si="22"/>
        <v>0</v>
      </c>
      <c r="AX19" s="265">
        <f t="shared" si="23"/>
        <v>0</v>
      </c>
      <c r="AY19" s="265">
        <f t="shared" si="24"/>
        <v>0</v>
      </c>
      <c r="AZ19" s="266" t="str">
        <f t="shared" si="25"/>
        <v/>
      </c>
      <c r="BA19" s="267" t="str">
        <f t="shared" si="26"/>
        <v/>
      </c>
      <c r="BB19" s="268" t="str">
        <f t="shared" si="27"/>
        <v/>
      </c>
      <c r="BC19" s="82"/>
      <c r="BD19" s="83"/>
      <c r="BE19" s="83">
        <v>1</v>
      </c>
      <c r="BF19" s="83"/>
      <c r="BG19" s="83">
        <v>1</v>
      </c>
      <c r="BH19" s="83"/>
      <c r="BI19" s="87">
        <f t="shared" si="28"/>
        <v>2</v>
      </c>
      <c r="BJ19" s="87">
        <f t="shared" si="29"/>
        <v>2</v>
      </c>
      <c r="BK19" s="87">
        <f t="shared" si="30"/>
        <v>1</v>
      </c>
      <c r="BL19" s="87">
        <f t="shared" si="31"/>
        <v>8</v>
      </c>
      <c r="BM19" s="88">
        <f t="shared" si="32"/>
        <v>4</v>
      </c>
      <c r="BN19" s="89">
        <f t="shared" si="33"/>
        <v>1</v>
      </c>
      <c r="BO19" s="90">
        <f t="shared" si="34"/>
        <v>0.5</v>
      </c>
      <c r="BP19" s="91">
        <f t="shared" si="35"/>
        <v>5</v>
      </c>
      <c r="BQ19" s="92">
        <f t="shared" si="36"/>
        <v>2</v>
      </c>
      <c r="BR19" s="92">
        <f t="shared" si="37"/>
        <v>18</v>
      </c>
      <c r="BS19" s="92">
        <f t="shared" si="38"/>
        <v>5</v>
      </c>
      <c r="BT19" s="92">
        <f t="shared" si="39"/>
        <v>5</v>
      </c>
      <c r="BU19" s="92" t="str">
        <f t="shared" si="40"/>
        <v/>
      </c>
      <c r="BV19" s="92" t="str">
        <f t="shared" si="41"/>
        <v/>
      </c>
      <c r="BW19" s="93">
        <f t="shared" si="42"/>
        <v>3.6</v>
      </c>
      <c r="BX19" s="94">
        <f t="shared" si="43"/>
        <v>1</v>
      </c>
      <c r="BY19" s="95">
        <f t="shared" si="44"/>
        <v>0.4</v>
      </c>
    </row>
    <row r="20" spans="1:77" s="3" customFormat="1" ht="15" customHeight="1" x14ac:dyDescent="0.25">
      <c r="A20" s="20">
        <v>15</v>
      </c>
      <c r="B20" s="96" t="s">
        <v>55</v>
      </c>
      <c r="C20" s="133"/>
      <c r="D20" s="83"/>
      <c r="E20" s="83"/>
      <c r="F20" s="83"/>
      <c r="G20" s="83"/>
      <c r="H20" s="83"/>
      <c r="I20" s="87" t="str">
        <f t="shared" si="0"/>
        <v/>
      </c>
      <c r="J20" s="87">
        <f t="shared" si="1"/>
        <v>0</v>
      </c>
      <c r="K20" s="87">
        <f t="shared" si="2"/>
        <v>0</v>
      </c>
      <c r="L20" s="87">
        <f t="shared" si="3"/>
        <v>0</v>
      </c>
      <c r="M20" s="88" t="str">
        <f t="shared" si="4"/>
        <v/>
      </c>
      <c r="N20" s="89" t="str">
        <f t="shared" si="5"/>
        <v/>
      </c>
      <c r="O20" s="90" t="str">
        <f t="shared" si="6"/>
        <v/>
      </c>
      <c r="P20" s="82"/>
      <c r="Q20" s="83"/>
      <c r="R20" s="83"/>
      <c r="S20" s="83"/>
      <c r="T20" s="83"/>
      <c r="U20" s="83"/>
      <c r="V20" s="87" t="str">
        <f t="shared" si="7"/>
        <v/>
      </c>
      <c r="W20" s="87">
        <f t="shared" si="8"/>
        <v>0</v>
      </c>
      <c r="X20" s="87">
        <f t="shared" si="9"/>
        <v>0</v>
      </c>
      <c r="Y20" s="87">
        <f t="shared" si="10"/>
        <v>0</v>
      </c>
      <c r="Z20" s="88" t="str">
        <f t="shared" si="11"/>
        <v/>
      </c>
      <c r="AA20" s="89" t="str">
        <f t="shared" si="12"/>
        <v/>
      </c>
      <c r="AB20" s="90" t="str">
        <f t="shared" si="13"/>
        <v/>
      </c>
      <c r="AC20" s="82"/>
      <c r="AD20" s="83"/>
      <c r="AE20" s="83"/>
      <c r="AF20" s="83"/>
      <c r="AG20" s="83"/>
      <c r="AH20" s="83"/>
      <c r="AI20" s="87" t="str">
        <f t="shared" si="14"/>
        <v/>
      </c>
      <c r="AJ20" s="87">
        <f t="shared" si="15"/>
        <v>0</v>
      </c>
      <c r="AK20" s="87">
        <f t="shared" si="16"/>
        <v>0</v>
      </c>
      <c r="AL20" s="87">
        <f t="shared" si="17"/>
        <v>0</v>
      </c>
      <c r="AM20" s="88" t="str">
        <f t="shared" si="18"/>
        <v/>
      </c>
      <c r="AN20" s="89" t="str">
        <f t="shared" si="19"/>
        <v/>
      </c>
      <c r="AO20" s="90" t="str">
        <f t="shared" si="20"/>
        <v/>
      </c>
      <c r="AP20" s="82"/>
      <c r="AQ20" s="83"/>
      <c r="AR20" s="83"/>
      <c r="AS20" s="83"/>
      <c r="AT20" s="83"/>
      <c r="AU20" s="83"/>
      <c r="AV20" s="265" t="str">
        <f t="shared" si="21"/>
        <v/>
      </c>
      <c r="AW20" s="265">
        <f t="shared" si="22"/>
        <v>0</v>
      </c>
      <c r="AX20" s="265">
        <f t="shared" si="23"/>
        <v>0</v>
      </c>
      <c r="AY20" s="265">
        <f t="shared" si="24"/>
        <v>0</v>
      </c>
      <c r="AZ20" s="266" t="str">
        <f t="shared" si="25"/>
        <v/>
      </c>
      <c r="BA20" s="267" t="str">
        <f t="shared" si="26"/>
        <v/>
      </c>
      <c r="BB20" s="268" t="str">
        <f t="shared" si="27"/>
        <v/>
      </c>
      <c r="BC20" s="82"/>
      <c r="BD20" s="83"/>
      <c r="BE20" s="83"/>
      <c r="BF20" s="83"/>
      <c r="BG20" s="83"/>
      <c r="BH20" s="83"/>
      <c r="BI20" s="87" t="str">
        <f t="shared" si="28"/>
        <v/>
      </c>
      <c r="BJ20" s="87">
        <f t="shared" si="29"/>
        <v>0</v>
      </c>
      <c r="BK20" s="87">
        <f t="shared" si="30"/>
        <v>0</v>
      </c>
      <c r="BL20" s="87">
        <f t="shared" si="31"/>
        <v>0</v>
      </c>
      <c r="BM20" s="88" t="str">
        <f t="shared" si="32"/>
        <v/>
      </c>
      <c r="BN20" s="89" t="str">
        <f t="shared" si="33"/>
        <v/>
      </c>
      <c r="BO20" s="90" t="str">
        <f t="shared" si="34"/>
        <v/>
      </c>
      <c r="BP20" s="91">
        <f t="shared" si="35"/>
        <v>0</v>
      </c>
      <c r="BQ20" s="92">
        <f t="shared" si="36"/>
        <v>0</v>
      </c>
      <c r="BR20" s="92">
        <f t="shared" si="37"/>
        <v>0</v>
      </c>
      <c r="BS20" s="92" t="str">
        <f t="shared" si="38"/>
        <v/>
      </c>
      <c r="BT20" s="92" t="str">
        <f t="shared" si="39"/>
        <v/>
      </c>
      <c r="BU20" s="92" t="str">
        <f t="shared" si="40"/>
        <v/>
      </c>
      <c r="BV20" s="92" t="str">
        <f t="shared" si="41"/>
        <v/>
      </c>
      <c r="BW20" s="93" t="str">
        <f t="shared" si="42"/>
        <v/>
      </c>
      <c r="BX20" s="94" t="str">
        <f t="shared" si="43"/>
        <v/>
      </c>
      <c r="BY20" s="95" t="str">
        <f t="shared" si="44"/>
        <v/>
      </c>
    </row>
    <row r="21" spans="1:77" s="3" customFormat="1" ht="15" customHeight="1" x14ac:dyDescent="0.25">
      <c r="A21" s="20">
        <v>16</v>
      </c>
      <c r="B21" s="96" t="s">
        <v>56</v>
      </c>
      <c r="C21" s="133"/>
      <c r="D21" s="83"/>
      <c r="E21" s="83"/>
      <c r="F21" s="83"/>
      <c r="G21" s="83"/>
      <c r="H21" s="83"/>
      <c r="I21" s="87" t="str">
        <f t="shared" si="0"/>
        <v/>
      </c>
      <c r="J21" s="87">
        <f t="shared" ref="J21:J31" si="45">SUM(E21:G21)</f>
        <v>0</v>
      </c>
      <c r="K21" s="87">
        <f t="shared" ref="K21:K31" si="46">SUM(F21:G21)</f>
        <v>0</v>
      </c>
      <c r="L21" s="87">
        <f t="shared" ref="L21:L31" si="47">SUM(D21)*2+SUM(E21)*3+SUM(F21)*4+SUM(G21)*5</f>
        <v>0</v>
      </c>
      <c r="M21" s="88" t="str">
        <f t="shared" si="4"/>
        <v/>
      </c>
      <c r="N21" s="89" t="str">
        <f t="shared" si="5"/>
        <v/>
      </c>
      <c r="O21" s="90" t="str">
        <f t="shared" si="6"/>
        <v/>
      </c>
      <c r="P21" s="82"/>
      <c r="Q21" s="83"/>
      <c r="R21" s="83"/>
      <c r="S21" s="83"/>
      <c r="T21" s="83"/>
      <c r="U21" s="83"/>
      <c r="V21" s="87" t="str">
        <f t="shared" si="7"/>
        <v/>
      </c>
      <c r="W21" s="87">
        <f t="shared" si="8"/>
        <v>0</v>
      </c>
      <c r="X21" s="87">
        <f t="shared" si="9"/>
        <v>0</v>
      </c>
      <c r="Y21" s="87">
        <f t="shared" si="10"/>
        <v>0</v>
      </c>
      <c r="Z21" s="88" t="str">
        <f t="shared" si="11"/>
        <v/>
      </c>
      <c r="AA21" s="89" t="str">
        <f t="shared" si="12"/>
        <v/>
      </c>
      <c r="AB21" s="90" t="str">
        <f t="shared" si="13"/>
        <v/>
      </c>
      <c r="AC21" s="82"/>
      <c r="AD21" s="83"/>
      <c r="AE21" s="83"/>
      <c r="AF21" s="83"/>
      <c r="AG21" s="83"/>
      <c r="AH21" s="83"/>
      <c r="AI21" s="87" t="str">
        <f t="shared" si="14"/>
        <v/>
      </c>
      <c r="AJ21" s="87">
        <f t="shared" si="15"/>
        <v>0</v>
      </c>
      <c r="AK21" s="87">
        <f t="shared" si="16"/>
        <v>0</v>
      </c>
      <c r="AL21" s="87">
        <f t="shared" si="17"/>
        <v>0</v>
      </c>
      <c r="AM21" s="88" t="str">
        <f t="shared" si="18"/>
        <v/>
      </c>
      <c r="AN21" s="89" t="str">
        <f t="shared" si="19"/>
        <v/>
      </c>
      <c r="AO21" s="90" t="str">
        <f t="shared" si="20"/>
        <v/>
      </c>
      <c r="AP21" s="82"/>
      <c r="AQ21" s="83"/>
      <c r="AR21" s="83"/>
      <c r="AS21" s="83"/>
      <c r="AT21" s="83"/>
      <c r="AU21" s="83"/>
      <c r="AV21" s="265" t="str">
        <f t="shared" si="21"/>
        <v/>
      </c>
      <c r="AW21" s="265">
        <f t="shared" si="22"/>
        <v>0</v>
      </c>
      <c r="AX21" s="265">
        <f t="shared" si="23"/>
        <v>0</v>
      </c>
      <c r="AY21" s="265">
        <f t="shared" si="24"/>
        <v>0</v>
      </c>
      <c r="AZ21" s="266" t="str">
        <f t="shared" si="25"/>
        <v/>
      </c>
      <c r="BA21" s="267" t="str">
        <f t="shared" si="26"/>
        <v/>
      </c>
      <c r="BB21" s="268" t="str">
        <f t="shared" si="27"/>
        <v/>
      </c>
      <c r="BC21" s="82"/>
      <c r="BD21" s="83"/>
      <c r="BE21" s="83"/>
      <c r="BF21" s="83"/>
      <c r="BG21" s="83"/>
      <c r="BH21" s="83"/>
      <c r="BI21" s="87" t="str">
        <f t="shared" si="28"/>
        <v/>
      </c>
      <c r="BJ21" s="87">
        <f t="shared" si="29"/>
        <v>0</v>
      </c>
      <c r="BK21" s="87">
        <f t="shared" si="30"/>
        <v>0</v>
      </c>
      <c r="BL21" s="87">
        <f t="shared" si="31"/>
        <v>0</v>
      </c>
      <c r="BM21" s="88" t="str">
        <f t="shared" si="32"/>
        <v/>
      </c>
      <c r="BN21" s="89" t="str">
        <f t="shared" si="33"/>
        <v/>
      </c>
      <c r="BO21" s="90" t="str">
        <f t="shared" si="34"/>
        <v/>
      </c>
      <c r="BP21" s="91">
        <f t="shared" si="35"/>
        <v>0</v>
      </c>
      <c r="BQ21" s="92">
        <f t="shared" si="36"/>
        <v>0</v>
      </c>
      <c r="BR21" s="92">
        <f t="shared" si="37"/>
        <v>0</v>
      </c>
      <c r="BS21" s="92" t="str">
        <f t="shared" si="38"/>
        <v/>
      </c>
      <c r="BT21" s="92" t="str">
        <f t="shared" si="39"/>
        <v/>
      </c>
      <c r="BU21" s="92" t="str">
        <f t="shared" si="40"/>
        <v/>
      </c>
      <c r="BV21" s="92" t="str">
        <f t="shared" si="41"/>
        <v/>
      </c>
      <c r="BW21" s="93" t="str">
        <f t="shared" si="42"/>
        <v/>
      </c>
      <c r="BX21" s="94" t="str">
        <f t="shared" si="43"/>
        <v/>
      </c>
      <c r="BY21" s="95" t="str">
        <f t="shared" si="44"/>
        <v/>
      </c>
    </row>
    <row r="22" spans="1:77" s="21" customFormat="1" ht="15" customHeight="1" x14ac:dyDescent="0.25">
      <c r="A22" s="20">
        <v>17</v>
      </c>
      <c r="B22" s="96" t="s">
        <v>68</v>
      </c>
      <c r="C22" s="133"/>
      <c r="D22" s="83"/>
      <c r="E22" s="83"/>
      <c r="F22" s="83"/>
      <c r="G22" s="83"/>
      <c r="H22" s="83"/>
      <c r="I22" s="87" t="str">
        <f t="shared" si="0"/>
        <v/>
      </c>
      <c r="J22" s="87">
        <f t="shared" si="45"/>
        <v>0</v>
      </c>
      <c r="K22" s="87">
        <f t="shared" si="46"/>
        <v>0</v>
      </c>
      <c r="L22" s="87">
        <f t="shared" si="47"/>
        <v>0</v>
      </c>
      <c r="M22" s="88" t="str">
        <f t="shared" si="4"/>
        <v/>
      </c>
      <c r="N22" s="89" t="str">
        <f t="shared" si="5"/>
        <v/>
      </c>
      <c r="O22" s="90" t="str">
        <f t="shared" si="6"/>
        <v/>
      </c>
      <c r="P22" s="269"/>
      <c r="Q22" s="270"/>
      <c r="R22" s="270"/>
      <c r="S22" s="270"/>
      <c r="T22" s="270">
        <v>2</v>
      </c>
      <c r="U22" s="271"/>
      <c r="V22" s="87">
        <f t="shared" si="7"/>
        <v>2</v>
      </c>
      <c r="W22" s="87">
        <f t="shared" si="8"/>
        <v>2</v>
      </c>
      <c r="X22" s="87">
        <f t="shared" si="9"/>
        <v>2</v>
      </c>
      <c r="Y22" s="87">
        <f t="shared" si="10"/>
        <v>10</v>
      </c>
      <c r="Z22" s="88">
        <f t="shared" si="11"/>
        <v>5</v>
      </c>
      <c r="AA22" s="89">
        <f t="shared" si="12"/>
        <v>1</v>
      </c>
      <c r="AB22" s="90">
        <f t="shared" si="13"/>
        <v>1</v>
      </c>
      <c r="AC22" s="269"/>
      <c r="AD22" s="270"/>
      <c r="AE22" s="270">
        <v>1</v>
      </c>
      <c r="AF22" s="270">
        <v>2</v>
      </c>
      <c r="AG22" s="270"/>
      <c r="AH22" s="271"/>
      <c r="AI22" s="87">
        <f t="shared" si="14"/>
        <v>3</v>
      </c>
      <c r="AJ22" s="87">
        <f t="shared" si="15"/>
        <v>3</v>
      </c>
      <c r="AK22" s="87">
        <f t="shared" si="16"/>
        <v>2</v>
      </c>
      <c r="AL22" s="87">
        <f t="shared" si="17"/>
        <v>11</v>
      </c>
      <c r="AM22" s="88">
        <f t="shared" si="18"/>
        <v>3.6666666666666665</v>
      </c>
      <c r="AN22" s="89">
        <f t="shared" si="19"/>
        <v>1</v>
      </c>
      <c r="AO22" s="90">
        <f t="shared" si="20"/>
        <v>0.66666666666666663</v>
      </c>
      <c r="AP22" s="272"/>
      <c r="AQ22" s="298"/>
      <c r="AR22" s="298"/>
      <c r="AS22" s="298"/>
      <c r="AT22" s="298"/>
      <c r="AU22" s="273"/>
      <c r="AV22" s="265" t="str">
        <f t="shared" si="21"/>
        <v/>
      </c>
      <c r="AW22" s="265">
        <f t="shared" si="22"/>
        <v>0</v>
      </c>
      <c r="AX22" s="265">
        <f t="shared" si="23"/>
        <v>0</v>
      </c>
      <c r="AY22" s="265">
        <f t="shared" si="24"/>
        <v>0</v>
      </c>
      <c r="AZ22" s="266" t="str">
        <f t="shared" si="25"/>
        <v/>
      </c>
      <c r="BA22" s="267" t="str">
        <f t="shared" si="26"/>
        <v/>
      </c>
      <c r="BB22" s="268" t="str">
        <f t="shared" si="27"/>
        <v/>
      </c>
      <c r="BC22" s="274"/>
      <c r="BD22" s="270"/>
      <c r="BE22" s="270">
        <v>1</v>
      </c>
      <c r="BF22" s="270"/>
      <c r="BG22" s="270">
        <v>1</v>
      </c>
      <c r="BH22" s="270"/>
      <c r="BI22" s="87">
        <f t="shared" si="28"/>
        <v>2</v>
      </c>
      <c r="BJ22" s="87">
        <f t="shared" si="29"/>
        <v>2</v>
      </c>
      <c r="BK22" s="87">
        <f t="shared" si="30"/>
        <v>1</v>
      </c>
      <c r="BL22" s="87">
        <f t="shared" si="31"/>
        <v>8</v>
      </c>
      <c r="BM22" s="88">
        <f t="shared" si="32"/>
        <v>4</v>
      </c>
      <c r="BN22" s="89">
        <f t="shared" si="33"/>
        <v>1</v>
      </c>
      <c r="BO22" s="90">
        <f t="shared" si="34"/>
        <v>0.5</v>
      </c>
      <c r="BP22" s="91">
        <f t="shared" si="35"/>
        <v>7</v>
      </c>
      <c r="BQ22" s="92">
        <f t="shared" si="36"/>
        <v>5</v>
      </c>
      <c r="BR22" s="92">
        <f t="shared" si="37"/>
        <v>29</v>
      </c>
      <c r="BS22" s="92">
        <f t="shared" si="38"/>
        <v>7</v>
      </c>
      <c r="BT22" s="92">
        <f t="shared" si="39"/>
        <v>7</v>
      </c>
      <c r="BU22" s="92" t="str">
        <f t="shared" si="40"/>
        <v/>
      </c>
      <c r="BV22" s="92" t="str">
        <f t="shared" si="41"/>
        <v/>
      </c>
      <c r="BW22" s="93">
        <f t="shared" si="42"/>
        <v>4.1428571428571432</v>
      </c>
      <c r="BX22" s="94">
        <f t="shared" si="43"/>
        <v>1</v>
      </c>
      <c r="BY22" s="95">
        <f t="shared" si="44"/>
        <v>0.7142857142857143</v>
      </c>
    </row>
    <row r="23" spans="1:77" s="21" customFormat="1" ht="15" customHeight="1" x14ac:dyDescent="0.25">
      <c r="A23" s="20">
        <v>18</v>
      </c>
      <c r="B23" s="96" t="s">
        <v>69</v>
      </c>
      <c r="C23" s="133"/>
      <c r="D23" s="83"/>
      <c r="E23" s="83"/>
      <c r="F23" s="83">
        <v>1</v>
      </c>
      <c r="G23" s="83">
        <v>1</v>
      </c>
      <c r="H23" s="83"/>
      <c r="I23" s="87">
        <f t="shared" si="0"/>
        <v>2</v>
      </c>
      <c r="J23" s="87">
        <f t="shared" si="45"/>
        <v>2</v>
      </c>
      <c r="K23" s="87">
        <f t="shared" si="46"/>
        <v>2</v>
      </c>
      <c r="L23" s="87">
        <f t="shared" si="47"/>
        <v>9</v>
      </c>
      <c r="M23" s="88">
        <f t="shared" si="4"/>
        <v>4.5</v>
      </c>
      <c r="N23" s="89">
        <f t="shared" si="5"/>
        <v>1</v>
      </c>
      <c r="O23" s="90">
        <f t="shared" si="6"/>
        <v>1</v>
      </c>
      <c r="P23" s="269"/>
      <c r="Q23" s="270"/>
      <c r="R23" s="270"/>
      <c r="S23" s="270"/>
      <c r="T23" s="270">
        <v>2</v>
      </c>
      <c r="U23" s="271"/>
      <c r="V23" s="87">
        <f t="shared" si="7"/>
        <v>2</v>
      </c>
      <c r="W23" s="87">
        <f t="shared" si="8"/>
        <v>2</v>
      </c>
      <c r="X23" s="87">
        <f t="shared" si="9"/>
        <v>2</v>
      </c>
      <c r="Y23" s="87">
        <f t="shared" si="10"/>
        <v>10</v>
      </c>
      <c r="Z23" s="88">
        <f t="shared" si="11"/>
        <v>5</v>
      </c>
      <c r="AA23" s="89">
        <f t="shared" si="12"/>
        <v>1</v>
      </c>
      <c r="AB23" s="90">
        <f t="shared" si="13"/>
        <v>1</v>
      </c>
      <c r="AC23" s="269"/>
      <c r="AD23" s="270"/>
      <c r="AE23" s="270">
        <v>1</v>
      </c>
      <c r="AF23" s="270">
        <v>2</v>
      </c>
      <c r="AG23" s="270"/>
      <c r="AH23" s="271"/>
      <c r="AI23" s="87">
        <f t="shared" si="14"/>
        <v>3</v>
      </c>
      <c r="AJ23" s="87">
        <f t="shared" si="15"/>
        <v>3</v>
      </c>
      <c r="AK23" s="87">
        <f t="shared" si="16"/>
        <v>2</v>
      </c>
      <c r="AL23" s="87">
        <f t="shared" si="17"/>
        <v>11</v>
      </c>
      <c r="AM23" s="88">
        <f t="shared" si="18"/>
        <v>3.6666666666666665</v>
      </c>
      <c r="AN23" s="89">
        <f t="shared" si="19"/>
        <v>1</v>
      </c>
      <c r="AO23" s="90">
        <f t="shared" si="20"/>
        <v>0.66666666666666663</v>
      </c>
      <c r="AP23" s="272"/>
      <c r="AQ23" s="298"/>
      <c r="AR23" s="298"/>
      <c r="AS23" s="298"/>
      <c r="AT23" s="298"/>
      <c r="AU23" s="273"/>
      <c r="AV23" s="265" t="str">
        <f t="shared" si="21"/>
        <v/>
      </c>
      <c r="AW23" s="265">
        <f t="shared" si="22"/>
        <v>0</v>
      </c>
      <c r="AX23" s="265">
        <f t="shared" si="23"/>
        <v>0</v>
      </c>
      <c r="AY23" s="265">
        <f t="shared" si="24"/>
        <v>0</v>
      </c>
      <c r="AZ23" s="266" t="str">
        <f t="shared" si="25"/>
        <v/>
      </c>
      <c r="BA23" s="267" t="str">
        <f t="shared" si="26"/>
        <v/>
      </c>
      <c r="BB23" s="268" t="str">
        <f t="shared" si="27"/>
        <v/>
      </c>
      <c r="BC23" s="274"/>
      <c r="BD23" s="270"/>
      <c r="BE23" s="270">
        <v>1</v>
      </c>
      <c r="BF23" s="270"/>
      <c r="BG23" s="270">
        <v>1</v>
      </c>
      <c r="BH23" s="270"/>
      <c r="BI23" s="87">
        <f t="shared" si="28"/>
        <v>2</v>
      </c>
      <c r="BJ23" s="87">
        <f t="shared" si="29"/>
        <v>2</v>
      </c>
      <c r="BK23" s="87">
        <f t="shared" si="30"/>
        <v>1</v>
      </c>
      <c r="BL23" s="87">
        <f t="shared" si="31"/>
        <v>8</v>
      </c>
      <c r="BM23" s="88">
        <f t="shared" si="32"/>
        <v>4</v>
      </c>
      <c r="BN23" s="89">
        <f t="shared" si="33"/>
        <v>1</v>
      </c>
      <c r="BO23" s="90">
        <f t="shared" si="34"/>
        <v>0.5</v>
      </c>
      <c r="BP23" s="91">
        <f t="shared" si="35"/>
        <v>9</v>
      </c>
      <c r="BQ23" s="92">
        <f t="shared" si="36"/>
        <v>7</v>
      </c>
      <c r="BR23" s="92">
        <f t="shared" si="37"/>
        <v>38</v>
      </c>
      <c r="BS23" s="92">
        <f t="shared" si="38"/>
        <v>9</v>
      </c>
      <c r="BT23" s="92">
        <f t="shared" si="39"/>
        <v>9</v>
      </c>
      <c r="BU23" s="92" t="str">
        <f t="shared" si="40"/>
        <v/>
      </c>
      <c r="BV23" s="92" t="str">
        <f t="shared" si="41"/>
        <v/>
      </c>
      <c r="BW23" s="93">
        <f t="shared" si="42"/>
        <v>4.2222222222222223</v>
      </c>
      <c r="BX23" s="94">
        <f t="shared" si="43"/>
        <v>1</v>
      </c>
      <c r="BY23" s="95">
        <f t="shared" si="44"/>
        <v>0.77777777777777779</v>
      </c>
    </row>
    <row r="24" spans="1:77" ht="15" customHeight="1" x14ac:dyDescent="0.25">
      <c r="A24" s="20">
        <v>19</v>
      </c>
      <c r="B24" s="96" t="s">
        <v>57</v>
      </c>
      <c r="C24" s="133"/>
      <c r="D24" s="83"/>
      <c r="E24" s="83"/>
      <c r="F24" s="83"/>
      <c r="G24" s="83"/>
      <c r="H24" s="83"/>
      <c r="I24" s="87" t="str">
        <f t="shared" si="0"/>
        <v/>
      </c>
      <c r="J24" s="87">
        <f t="shared" si="45"/>
        <v>0</v>
      </c>
      <c r="K24" s="87">
        <f t="shared" si="46"/>
        <v>0</v>
      </c>
      <c r="L24" s="87">
        <f t="shared" si="47"/>
        <v>0</v>
      </c>
      <c r="M24" s="88" t="str">
        <f t="shared" si="4"/>
        <v/>
      </c>
      <c r="N24" s="89" t="str">
        <f t="shared" si="5"/>
        <v/>
      </c>
      <c r="O24" s="90" t="str">
        <f t="shared" si="6"/>
        <v/>
      </c>
      <c r="P24" s="82"/>
      <c r="Q24" s="83"/>
      <c r="R24" s="83"/>
      <c r="S24" s="83"/>
      <c r="T24" s="83">
        <v>2</v>
      </c>
      <c r="U24" s="83"/>
      <c r="V24" s="87">
        <f t="shared" si="7"/>
        <v>2</v>
      </c>
      <c r="W24" s="87">
        <f t="shared" si="8"/>
        <v>2</v>
      </c>
      <c r="X24" s="87">
        <f t="shared" si="9"/>
        <v>2</v>
      </c>
      <c r="Y24" s="87">
        <f t="shared" si="10"/>
        <v>10</v>
      </c>
      <c r="Z24" s="88">
        <f t="shared" si="11"/>
        <v>5</v>
      </c>
      <c r="AA24" s="89">
        <f t="shared" si="12"/>
        <v>1</v>
      </c>
      <c r="AB24" s="90">
        <f t="shared" si="13"/>
        <v>1</v>
      </c>
      <c r="AC24" s="82"/>
      <c r="AD24" s="83"/>
      <c r="AE24" s="83"/>
      <c r="AF24" s="83">
        <v>2</v>
      </c>
      <c r="AG24" s="83">
        <v>1</v>
      </c>
      <c r="AH24" s="83"/>
      <c r="AI24" s="87">
        <f t="shared" si="14"/>
        <v>3</v>
      </c>
      <c r="AJ24" s="87">
        <f t="shared" si="15"/>
        <v>3</v>
      </c>
      <c r="AK24" s="87">
        <f t="shared" si="16"/>
        <v>3</v>
      </c>
      <c r="AL24" s="87">
        <f t="shared" si="17"/>
        <v>13</v>
      </c>
      <c r="AM24" s="88">
        <f t="shared" si="18"/>
        <v>4.333333333333333</v>
      </c>
      <c r="AN24" s="89">
        <f t="shared" si="19"/>
        <v>1</v>
      </c>
      <c r="AO24" s="90">
        <f t="shared" si="20"/>
        <v>1</v>
      </c>
      <c r="AP24" s="82"/>
      <c r="AQ24" s="131"/>
      <c r="AR24" s="131"/>
      <c r="AS24" s="131"/>
      <c r="AT24" s="131"/>
      <c r="AU24" s="83"/>
      <c r="AV24" s="265" t="str">
        <f t="shared" si="21"/>
        <v/>
      </c>
      <c r="AW24" s="265">
        <f t="shared" si="22"/>
        <v>0</v>
      </c>
      <c r="AX24" s="265">
        <f t="shared" si="23"/>
        <v>0</v>
      </c>
      <c r="AY24" s="265">
        <f t="shared" si="24"/>
        <v>0</v>
      </c>
      <c r="AZ24" s="266" t="str">
        <f t="shared" si="25"/>
        <v/>
      </c>
      <c r="BA24" s="267" t="str">
        <f t="shared" si="26"/>
        <v/>
      </c>
      <c r="BB24" s="268" t="str">
        <f t="shared" si="27"/>
        <v/>
      </c>
      <c r="BC24" s="82"/>
      <c r="BD24" s="83"/>
      <c r="BE24" s="83">
        <v>1</v>
      </c>
      <c r="BF24" s="83"/>
      <c r="BG24" s="83">
        <v>1</v>
      </c>
      <c r="BH24" s="83"/>
      <c r="BI24" s="87">
        <f t="shared" si="28"/>
        <v>2</v>
      </c>
      <c r="BJ24" s="87">
        <f t="shared" si="29"/>
        <v>2</v>
      </c>
      <c r="BK24" s="87">
        <f t="shared" si="30"/>
        <v>1</v>
      </c>
      <c r="BL24" s="87">
        <f t="shared" si="31"/>
        <v>8</v>
      </c>
      <c r="BM24" s="88">
        <f t="shared" si="32"/>
        <v>4</v>
      </c>
      <c r="BN24" s="89">
        <f t="shared" si="33"/>
        <v>1</v>
      </c>
      <c r="BO24" s="90">
        <f t="shared" si="34"/>
        <v>0.5</v>
      </c>
      <c r="BP24" s="91">
        <f t="shared" si="35"/>
        <v>7</v>
      </c>
      <c r="BQ24" s="92">
        <f t="shared" si="36"/>
        <v>6</v>
      </c>
      <c r="BR24" s="92">
        <f t="shared" si="37"/>
        <v>31</v>
      </c>
      <c r="BS24" s="92">
        <f t="shared" si="38"/>
        <v>7</v>
      </c>
      <c r="BT24" s="92">
        <f t="shared" si="39"/>
        <v>7</v>
      </c>
      <c r="BU24" s="92" t="str">
        <f t="shared" si="40"/>
        <v/>
      </c>
      <c r="BV24" s="92" t="str">
        <f t="shared" si="41"/>
        <v/>
      </c>
      <c r="BW24" s="93">
        <f t="shared" si="42"/>
        <v>4.4285714285714288</v>
      </c>
      <c r="BX24" s="94">
        <f t="shared" si="43"/>
        <v>1</v>
      </c>
      <c r="BY24" s="95">
        <f t="shared" si="44"/>
        <v>0.8571428571428571</v>
      </c>
    </row>
    <row r="25" spans="1:77" ht="15" customHeight="1" x14ac:dyDescent="0.25">
      <c r="A25" s="20">
        <v>20</v>
      </c>
      <c r="B25" s="96" t="s">
        <v>58</v>
      </c>
      <c r="C25" s="133"/>
      <c r="D25" s="83"/>
      <c r="E25" s="83"/>
      <c r="F25" s="83">
        <v>1</v>
      </c>
      <c r="G25" s="83">
        <v>1</v>
      </c>
      <c r="H25" s="83"/>
      <c r="I25" s="87">
        <f t="shared" si="0"/>
        <v>2</v>
      </c>
      <c r="J25" s="87">
        <f t="shared" si="45"/>
        <v>2</v>
      </c>
      <c r="K25" s="87">
        <f t="shared" si="46"/>
        <v>2</v>
      </c>
      <c r="L25" s="87">
        <f t="shared" si="47"/>
        <v>9</v>
      </c>
      <c r="M25" s="88">
        <f t="shared" si="4"/>
        <v>4.5</v>
      </c>
      <c r="N25" s="89">
        <f t="shared" si="5"/>
        <v>1</v>
      </c>
      <c r="O25" s="90">
        <f t="shared" si="6"/>
        <v>1</v>
      </c>
      <c r="P25" s="82"/>
      <c r="Q25" s="83"/>
      <c r="R25" s="83">
        <v>1</v>
      </c>
      <c r="S25" s="83">
        <v>1</v>
      </c>
      <c r="T25" s="83"/>
      <c r="U25" s="83"/>
      <c r="V25" s="87">
        <f t="shared" si="7"/>
        <v>2</v>
      </c>
      <c r="W25" s="87">
        <f t="shared" si="8"/>
        <v>2</v>
      </c>
      <c r="X25" s="87">
        <f t="shared" si="9"/>
        <v>1</v>
      </c>
      <c r="Y25" s="87">
        <f t="shared" si="10"/>
        <v>7</v>
      </c>
      <c r="Z25" s="88">
        <f t="shared" si="11"/>
        <v>3.5</v>
      </c>
      <c r="AA25" s="89">
        <f t="shared" si="12"/>
        <v>1</v>
      </c>
      <c r="AB25" s="90">
        <f t="shared" si="13"/>
        <v>0.5</v>
      </c>
      <c r="AC25" s="82"/>
      <c r="AD25" s="83"/>
      <c r="AE25" s="83">
        <v>3</v>
      </c>
      <c r="AF25" s="83"/>
      <c r="AG25" s="83"/>
      <c r="AH25" s="83"/>
      <c r="AI25" s="87">
        <f t="shared" si="14"/>
        <v>3</v>
      </c>
      <c r="AJ25" s="87">
        <f t="shared" si="15"/>
        <v>3</v>
      </c>
      <c r="AK25" s="87">
        <f t="shared" si="16"/>
        <v>0</v>
      </c>
      <c r="AL25" s="87">
        <f t="shared" si="17"/>
        <v>9</v>
      </c>
      <c r="AM25" s="88">
        <f t="shared" si="18"/>
        <v>3</v>
      </c>
      <c r="AN25" s="89">
        <f t="shared" si="19"/>
        <v>1</v>
      </c>
      <c r="AO25" s="90">
        <f t="shared" si="20"/>
        <v>0</v>
      </c>
      <c r="AP25" s="82"/>
      <c r="AQ25" s="83"/>
      <c r="AR25" s="83"/>
      <c r="AS25" s="83"/>
      <c r="AT25" s="83"/>
      <c r="AU25" s="83"/>
      <c r="AV25" s="265" t="str">
        <f t="shared" si="21"/>
        <v/>
      </c>
      <c r="AW25" s="265">
        <f t="shared" si="22"/>
        <v>0</v>
      </c>
      <c r="AX25" s="265">
        <f t="shared" si="23"/>
        <v>0</v>
      </c>
      <c r="AY25" s="265">
        <f t="shared" si="24"/>
        <v>0</v>
      </c>
      <c r="AZ25" s="266" t="str">
        <f t="shared" si="25"/>
        <v/>
      </c>
      <c r="BA25" s="267" t="str">
        <f t="shared" si="26"/>
        <v/>
      </c>
      <c r="BB25" s="268" t="str">
        <f t="shared" si="27"/>
        <v/>
      </c>
      <c r="BC25" s="82"/>
      <c r="BD25" s="83"/>
      <c r="BE25" s="83">
        <v>1</v>
      </c>
      <c r="BF25" s="83">
        <v>1</v>
      </c>
      <c r="BG25" s="83"/>
      <c r="BH25" s="83"/>
      <c r="BI25" s="87">
        <f t="shared" si="28"/>
        <v>2</v>
      </c>
      <c r="BJ25" s="87">
        <f t="shared" si="29"/>
        <v>2</v>
      </c>
      <c r="BK25" s="87">
        <f t="shared" si="30"/>
        <v>1</v>
      </c>
      <c r="BL25" s="87">
        <f t="shared" si="31"/>
        <v>7</v>
      </c>
      <c r="BM25" s="88">
        <f t="shared" si="32"/>
        <v>3.5</v>
      </c>
      <c r="BN25" s="89">
        <f t="shared" si="33"/>
        <v>1</v>
      </c>
      <c r="BO25" s="90">
        <f t="shared" si="34"/>
        <v>0.5</v>
      </c>
      <c r="BP25" s="91">
        <f t="shared" si="35"/>
        <v>9</v>
      </c>
      <c r="BQ25" s="92">
        <f t="shared" si="36"/>
        <v>4</v>
      </c>
      <c r="BR25" s="92">
        <f t="shared" si="37"/>
        <v>32</v>
      </c>
      <c r="BS25" s="92">
        <f t="shared" si="38"/>
        <v>9</v>
      </c>
      <c r="BT25" s="92">
        <f t="shared" si="39"/>
        <v>9</v>
      </c>
      <c r="BU25" s="92" t="str">
        <f t="shared" si="40"/>
        <v/>
      </c>
      <c r="BV25" s="92" t="str">
        <f t="shared" si="41"/>
        <v/>
      </c>
      <c r="BW25" s="93">
        <f t="shared" si="42"/>
        <v>3.5555555555555554</v>
      </c>
      <c r="BX25" s="94">
        <f t="shared" si="43"/>
        <v>1</v>
      </c>
      <c r="BY25" s="95">
        <f t="shared" si="44"/>
        <v>0.44444444444444442</v>
      </c>
    </row>
    <row r="26" spans="1:77" ht="15" customHeight="1" x14ac:dyDescent="0.25">
      <c r="A26" s="20">
        <v>21</v>
      </c>
      <c r="B26" s="96" t="s">
        <v>27</v>
      </c>
      <c r="C26" s="133"/>
      <c r="D26" s="83"/>
      <c r="E26" s="83"/>
      <c r="F26" s="83"/>
      <c r="G26" s="83">
        <v>2</v>
      </c>
      <c r="H26" s="83"/>
      <c r="I26" s="87">
        <f t="shared" si="0"/>
        <v>2</v>
      </c>
      <c r="J26" s="87">
        <f t="shared" si="45"/>
        <v>2</v>
      </c>
      <c r="K26" s="87">
        <f t="shared" si="46"/>
        <v>2</v>
      </c>
      <c r="L26" s="87">
        <f t="shared" si="47"/>
        <v>10</v>
      </c>
      <c r="M26" s="88">
        <f>IF(SUM(D26:G26)&gt;0,L26/SUM(D26:G26),"")</f>
        <v>5</v>
      </c>
      <c r="N26" s="89">
        <f>IF(SUM(D26:G26)&gt;0,J26/SUM(D26:G26),"")</f>
        <v>1</v>
      </c>
      <c r="O26" s="90">
        <f>IF(SUM(D26:G26)&gt;0,K26/SUM(D26:G26),"")</f>
        <v>1</v>
      </c>
      <c r="P26" s="82"/>
      <c r="Q26" s="83"/>
      <c r="R26" s="83"/>
      <c r="S26" s="83"/>
      <c r="T26" s="83">
        <v>2</v>
      </c>
      <c r="U26" s="83"/>
      <c r="V26" s="87">
        <f t="shared" si="7"/>
        <v>2</v>
      </c>
      <c r="W26" s="87">
        <f t="shared" si="8"/>
        <v>2</v>
      </c>
      <c r="X26" s="87">
        <f t="shared" si="9"/>
        <v>2</v>
      </c>
      <c r="Y26" s="87">
        <f t="shared" si="10"/>
        <v>10</v>
      </c>
      <c r="Z26" s="88">
        <f t="shared" si="11"/>
        <v>5</v>
      </c>
      <c r="AA26" s="89">
        <f t="shared" si="12"/>
        <v>1</v>
      </c>
      <c r="AB26" s="90">
        <f t="shared" si="13"/>
        <v>1</v>
      </c>
      <c r="AC26" s="82"/>
      <c r="AD26" s="83"/>
      <c r="AE26" s="83"/>
      <c r="AF26" s="83"/>
      <c r="AG26" s="83">
        <v>3</v>
      </c>
      <c r="AH26" s="83"/>
      <c r="AI26" s="87">
        <f t="shared" si="14"/>
        <v>3</v>
      </c>
      <c r="AJ26" s="87">
        <f t="shared" si="15"/>
        <v>3</v>
      </c>
      <c r="AK26" s="87">
        <f t="shared" si="16"/>
        <v>3</v>
      </c>
      <c r="AL26" s="87">
        <f t="shared" si="17"/>
        <v>15</v>
      </c>
      <c r="AM26" s="88">
        <f t="shared" si="18"/>
        <v>5</v>
      </c>
      <c r="AN26" s="89">
        <f t="shared" si="19"/>
        <v>1</v>
      </c>
      <c r="AO26" s="90">
        <f t="shared" si="20"/>
        <v>1</v>
      </c>
      <c r="AP26" s="82"/>
      <c r="AQ26" s="83"/>
      <c r="AR26" s="83"/>
      <c r="AS26" s="83"/>
      <c r="AT26" s="83"/>
      <c r="AU26" s="83"/>
      <c r="AV26" s="265" t="str">
        <f t="shared" si="21"/>
        <v/>
      </c>
      <c r="AW26" s="265">
        <f t="shared" si="22"/>
        <v>0</v>
      </c>
      <c r="AX26" s="265">
        <f t="shared" si="23"/>
        <v>0</v>
      </c>
      <c r="AY26" s="265">
        <f t="shared" si="24"/>
        <v>0</v>
      </c>
      <c r="AZ26" s="266" t="str">
        <f t="shared" si="25"/>
        <v/>
      </c>
      <c r="BA26" s="267" t="str">
        <f t="shared" si="26"/>
        <v/>
      </c>
      <c r="BB26" s="268" t="str">
        <f t="shared" si="27"/>
        <v/>
      </c>
      <c r="BC26" s="130"/>
      <c r="BD26" s="132"/>
      <c r="BE26" s="131"/>
      <c r="BF26" s="131"/>
      <c r="BG26" s="131"/>
      <c r="BH26" s="131"/>
      <c r="BI26" s="87" t="str">
        <f t="shared" si="28"/>
        <v/>
      </c>
      <c r="BJ26" s="87">
        <f t="shared" si="29"/>
        <v>0</v>
      </c>
      <c r="BK26" s="87">
        <f t="shared" si="30"/>
        <v>0</v>
      </c>
      <c r="BL26" s="87">
        <f t="shared" si="31"/>
        <v>0</v>
      </c>
      <c r="BM26" s="88" t="str">
        <f t="shared" si="32"/>
        <v/>
      </c>
      <c r="BN26" s="89" t="str">
        <f t="shared" si="33"/>
        <v/>
      </c>
      <c r="BO26" s="90" t="str">
        <f t="shared" si="34"/>
        <v/>
      </c>
      <c r="BP26" s="91">
        <f t="shared" si="35"/>
        <v>7</v>
      </c>
      <c r="BQ26" s="92">
        <f t="shared" si="36"/>
        <v>7</v>
      </c>
      <c r="BR26" s="92">
        <f t="shared" si="37"/>
        <v>35</v>
      </c>
      <c r="BS26" s="92">
        <f t="shared" si="38"/>
        <v>7</v>
      </c>
      <c r="BT26" s="92">
        <f>IF(SUM(D26:G26,Q26:T26,AD26:AG26,AQ26:AT26,BD26:BG26)&gt;0,SUM(D26:G26,Q26:T26,AD26:AG26,AQ26:AT26,BD26:BG26),"")</f>
        <v>7</v>
      </c>
      <c r="BU26" s="92" t="str">
        <f t="shared" si="40"/>
        <v/>
      </c>
      <c r="BV26" s="92" t="str">
        <f t="shared" si="41"/>
        <v/>
      </c>
      <c r="BW26" s="93">
        <f t="shared" si="42"/>
        <v>5</v>
      </c>
      <c r="BX26" s="94">
        <f t="shared" si="43"/>
        <v>1</v>
      </c>
      <c r="BY26" s="95">
        <f t="shared" si="44"/>
        <v>1</v>
      </c>
    </row>
    <row r="27" spans="1:77" ht="15" customHeight="1" x14ac:dyDescent="0.25">
      <c r="A27" s="20">
        <v>22</v>
      </c>
      <c r="B27" s="96" t="s">
        <v>28</v>
      </c>
      <c r="C27" s="133"/>
      <c r="D27" s="83"/>
      <c r="E27" s="83"/>
      <c r="F27" s="83">
        <v>1</v>
      </c>
      <c r="G27" s="83">
        <v>1</v>
      </c>
      <c r="H27" s="83"/>
      <c r="I27" s="87">
        <f t="shared" si="0"/>
        <v>2</v>
      </c>
      <c r="J27" s="87">
        <f t="shared" si="45"/>
        <v>2</v>
      </c>
      <c r="K27" s="87">
        <f t="shared" si="46"/>
        <v>2</v>
      </c>
      <c r="L27" s="87">
        <f t="shared" si="47"/>
        <v>9</v>
      </c>
      <c r="M27" s="88">
        <f>IF(SUM(D27:G27)&gt;0,L27/SUM(D27:G27),"")</f>
        <v>4.5</v>
      </c>
      <c r="N27" s="89">
        <f>IF(SUM(D27:G27)&gt;0,J27/SUM(D27:G27),"")</f>
        <v>1</v>
      </c>
      <c r="O27" s="90">
        <f>IF(SUM(D27:G27)&gt;0,K27/SUM(D27:G27),"")</f>
        <v>1</v>
      </c>
      <c r="P27" s="82"/>
      <c r="Q27" s="83"/>
      <c r="R27" s="83"/>
      <c r="S27" s="83">
        <v>1</v>
      </c>
      <c r="T27" s="83">
        <v>1</v>
      </c>
      <c r="U27" s="83"/>
      <c r="V27" s="87">
        <f t="shared" si="7"/>
        <v>2</v>
      </c>
      <c r="W27" s="87">
        <f t="shared" si="8"/>
        <v>2</v>
      </c>
      <c r="X27" s="87">
        <f t="shared" si="9"/>
        <v>2</v>
      </c>
      <c r="Y27" s="87">
        <f t="shared" si="10"/>
        <v>9</v>
      </c>
      <c r="Z27" s="88">
        <f t="shared" si="11"/>
        <v>4.5</v>
      </c>
      <c r="AA27" s="89">
        <f t="shared" si="12"/>
        <v>1</v>
      </c>
      <c r="AB27" s="90">
        <f t="shared" si="13"/>
        <v>1</v>
      </c>
      <c r="AC27" s="82"/>
      <c r="AD27" s="83"/>
      <c r="AE27" s="83"/>
      <c r="AF27" s="83">
        <v>3</v>
      </c>
      <c r="AG27" s="83"/>
      <c r="AH27" s="83"/>
      <c r="AI27" s="87">
        <f t="shared" si="14"/>
        <v>3</v>
      </c>
      <c r="AJ27" s="87">
        <f t="shared" si="15"/>
        <v>3</v>
      </c>
      <c r="AK27" s="87">
        <f t="shared" si="16"/>
        <v>3</v>
      </c>
      <c r="AL27" s="87">
        <f t="shared" si="17"/>
        <v>12</v>
      </c>
      <c r="AM27" s="88">
        <f t="shared" si="18"/>
        <v>4</v>
      </c>
      <c r="AN27" s="89">
        <f t="shared" si="19"/>
        <v>1</v>
      </c>
      <c r="AO27" s="90">
        <f t="shared" si="20"/>
        <v>1</v>
      </c>
      <c r="AP27" s="82"/>
      <c r="AQ27" s="83"/>
      <c r="AR27" s="83"/>
      <c r="AS27" s="83"/>
      <c r="AT27" s="83"/>
      <c r="AU27" s="83"/>
      <c r="AV27" s="265" t="str">
        <f t="shared" si="21"/>
        <v/>
      </c>
      <c r="AW27" s="265">
        <f t="shared" si="22"/>
        <v>0</v>
      </c>
      <c r="AX27" s="265">
        <f t="shared" si="23"/>
        <v>0</v>
      </c>
      <c r="AY27" s="265">
        <f t="shared" si="24"/>
        <v>0</v>
      </c>
      <c r="AZ27" s="266" t="str">
        <f t="shared" si="25"/>
        <v/>
      </c>
      <c r="BA27" s="267" t="str">
        <f t="shared" si="26"/>
        <v/>
      </c>
      <c r="BB27" s="268" t="str">
        <f t="shared" si="27"/>
        <v/>
      </c>
      <c r="BC27" s="130"/>
      <c r="BD27" s="132"/>
      <c r="BE27" s="131"/>
      <c r="BF27" s="131"/>
      <c r="BG27" s="131"/>
      <c r="BH27" s="131"/>
      <c r="BI27" s="87" t="str">
        <f t="shared" si="28"/>
        <v/>
      </c>
      <c r="BJ27" s="87">
        <f t="shared" si="29"/>
        <v>0</v>
      </c>
      <c r="BK27" s="87">
        <f t="shared" si="30"/>
        <v>0</v>
      </c>
      <c r="BL27" s="87">
        <f t="shared" si="31"/>
        <v>0</v>
      </c>
      <c r="BM27" s="88" t="str">
        <f t="shared" si="32"/>
        <v/>
      </c>
      <c r="BN27" s="89" t="str">
        <f t="shared" si="33"/>
        <v/>
      </c>
      <c r="BO27" s="90" t="str">
        <f t="shared" si="34"/>
        <v/>
      </c>
      <c r="BP27" s="91">
        <f t="shared" si="35"/>
        <v>7</v>
      </c>
      <c r="BQ27" s="92">
        <f t="shared" si="36"/>
        <v>7</v>
      </c>
      <c r="BR27" s="92">
        <f t="shared" si="37"/>
        <v>30</v>
      </c>
      <c r="BS27" s="92">
        <f t="shared" si="38"/>
        <v>7</v>
      </c>
      <c r="BT27" s="92">
        <f>IF(SUM(D27:G27,Q27:T27,AD27:AG27,AQ27:AT27,BD27:BG27)&gt;0,SUM(D27:G27,Q27:T27,AD27:AG27,AQ27:AT27,BD27:BG27),"")</f>
        <v>7</v>
      </c>
      <c r="BU27" s="92" t="str">
        <f t="shared" si="40"/>
        <v/>
      </c>
      <c r="BV27" s="92" t="str">
        <f t="shared" si="41"/>
        <v/>
      </c>
      <c r="BW27" s="93">
        <f t="shared" si="42"/>
        <v>4.2857142857142856</v>
      </c>
      <c r="BX27" s="94">
        <f t="shared" si="43"/>
        <v>1</v>
      </c>
      <c r="BY27" s="95">
        <f t="shared" si="44"/>
        <v>1</v>
      </c>
    </row>
    <row r="28" spans="1:77" ht="15" customHeight="1" x14ac:dyDescent="0.25">
      <c r="A28" s="20">
        <v>23</v>
      </c>
      <c r="B28" s="96" t="s">
        <v>59</v>
      </c>
      <c r="C28" s="133"/>
      <c r="D28" s="83"/>
      <c r="E28" s="83"/>
      <c r="F28" s="83"/>
      <c r="G28" s="83"/>
      <c r="H28" s="83"/>
      <c r="I28" s="87" t="str">
        <f t="shared" si="0"/>
        <v/>
      </c>
      <c r="J28" s="87">
        <f t="shared" si="45"/>
        <v>0</v>
      </c>
      <c r="K28" s="87">
        <f t="shared" si="46"/>
        <v>0</v>
      </c>
      <c r="L28" s="87">
        <f t="shared" si="47"/>
        <v>0</v>
      </c>
      <c r="M28" s="88" t="str">
        <f t="shared" si="4"/>
        <v/>
      </c>
      <c r="N28" s="89" t="str">
        <f t="shared" si="5"/>
        <v/>
      </c>
      <c r="O28" s="90" t="str">
        <f t="shared" si="6"/>
        <v/>
      </c>
      <c r="P28" s="82"/>
      <c r="Q28" s="83"/>
      <c r="R28" s="83"/>
      <c r="S28" s="83"/>
      <c r="T28" s="83"/>
      <c r="U28" s="83"/>
      <c r="V28" s="87" t="str">
        <f t="shared" si="7"/>
        <v/>
      </c>
      <c r="W28" s="87">
        <f t="shared" si="8"/>
        <v>0</v>
      </c>
      <c r="X28" s="87">
        <f t="shared" si="9"/>
        <v>0</v>
      </c>
      <c r="Y28" s="87">
        <f t="shared" si="10"/>
        <v>0</v>
      </c>
      <c r="Z28" s="88" t="str">
        <f t="shared" si="11"/>
        <v/>
      </c>
      <c r="AA28" s="89" t="str">
        <f t="shared" si="12"/>
        <v/>
      </c>
      <c r="AB28" s="90" t="str">
        <f t="shared" si="13"/>
        <v/>
      </c>
      <c r="AC28" s="82"/>
      <c r="AD28" s="83"/>
      <c r="AE28" s="83"/>
      <c r="AF28" s="83"/>
      <c r="AG28" s="83"/>
      <c r="AH28" s="83"/>
      <c r="AI28" s="87" t="str">
        <f t="shared" si="14"/>
        <v/>
      </c>
      <c r="AJ28" s="87">
        <f t="shared" si="15"/>
        <v>0</v>
      </c>
      <c r="AK28" s="87">
        <f t="shared" si="16"/>
        <v>0</v>
      </c>
      <c r="AL28" s="87">
        <f t="shared" si="17"/>
        <v>0</v>
      </c>
      <c r="AM28" s="88" t="str">
        <f t="shared" si="18"/>
        <v/>
      </c>
      <c r="AN28" s="89" t="str">
        <f t="shared" si="19"/>
        <v/>
      </c>
      <c r="AO28" s="90" t="str">
        <f t="shared" si="20"/>
        <v/>
      </c>
      <c r="AP28" s="82"/>
      <c r="AQ28" s="83"/>
      <c r="AR28" s="83"/>
      <c r="AS28" s="83"/>
      <c r="AT28" s="83"/>
      <c r="AU28" s="83"/>
      <c r="AV28" s="265" t="str">
        <f t="shared" si="21"/>
        <v/>
      </c>
      <c r="AW28" s="265">
        <f t="shared" si="22"/>
        <v>0</v>
      </c>
      <c r="AX28" s="265">
        <f t="shared" si="23"/>
        <v>0</v>
      </c>
      <c r="AY28" s="265">
        <f t="shared" si="24"/>
        <v>0</v>
      </c>
      <c r="AZ28" s="266" t="str">
        <f t="shared" si="25"/>
        <v/>
      </c>
      <c r="BA28" s="267" t="str">
        <f t="shared" si="26"/>
        <v/>
      </c>
      <c r="BB28" s="268" t="str">
        <f t="shared" si="27"/>
        <v/>
      </c>
      <c r="BC28" s="130"/>
      <c r="BD28" s="132"/>
      <c r="BE28" s="131"/>
      <c r="BF28" s="131"/>
      <c r="BG28" s="131"/>
      <c r="BH28" s="131"/>
      <c r="BI28" s="87" t="str">
        <f t="shared" si="28"/>
        <v/>
      </c>
      <c r="BJ28" s="87">
        <f t="shared" si="29"/>
        <v>0</v>
      </c>
      <c r="BK28" s="87">
        <f t="shared" si="30"/>
        <v>0</v>
      </c>
      <c r="BL28" s="87">
        <f t="shared" si="31"/>
        <v>0</v>
      </c>
      <c r="BM28" s="88" t="str">
        <f t="shared" si="32"/>
        <v/>
      </c>
      <c r="BN28" s="89" t="str">
        <f t="shared" si="33"/>
        <v/>
      </c>
      <c r="BO28" s="90" t="str">
        <f t="shared" si="34"/>
        <v/>
      </c>
      <c r="BP28" s="91">
        <f t="shared" si="35"/>
        <v>0</v>
      </c>
      <c r="BQ28" s="92">
        <f t="shared" si="36"/>
        <v>0</v>
      </c>
      <c r="BR28" s="92">
        <f t="shared" si="37"/>
        <v>0</v>
      </c>
      <c r="BS28" s="92" t="str">
        <f t="shared" si="38"/>
        <v/>
      </c>
      <c r="BT28" s="92" t="str">
        <f t="shared" si="39"/>
        <v/>
      </c>
      <c r="BU28" s="92" t="str">
        <f t="shared" si="40"/>
        <v/>
      </c>
      <c r="BV28" s="92" t="str">
        <f t="shared" si="41"/>
        <v/>
      </c>
      <c r="BW28" s="93" t="str">
        <f t="shared" si="42"/>
        <v/>
      </c>
      <c r="BX28" s="94" t="str">
        <f t="shared" si="43"/>
        <v/>
      </c>
      <c r="BY28" s="95" t="str">
        <f t="shared" si="44"/>
        <v/>
      </c>
    </row>
    <row r="29" spans="1:77" ht="15" customHeight="1" x14ac:dyDescent="0.25">
      <c r="A29" s="20">
        <v>24</v>
      </c>
      <c r="B29" s="96" t="s">
        <v>60</v>
      </c>
      <c r="C29" s="133"/>
      <c r="D29" s="83"/>
      <c r="E29" s="83"/>
      <c r="F29" s="83"/>
      <c r="G29" s="83"/>
      <c r="H29" s="83"/>
      <c r="I29" s="87" t="str">
        <f t="shared" si="0"/>
        <v/>
      </c>
      <c r="J29" s="87">
        <f t="shared" si="45"/>
        <v>0</v>
      </c>
      <c r="K29" s="87">
        <f t="shared" si="46"/>
        <v>0</v>
      </c>
      <c r="L29" s="87">
        <f t="shared" si="47"/>
        <v>0</v>
      </c>
      <c r="M29" s="88" t="str">
        <f t="shared" si="4"/>
        <v/>
      </c>
      <c r="N29" s="89" t="str">
        <f t="shared" si="5"/>
        <v/>
      </c>
      <c r="O29" s="90" t="str">
        <f t="shared" si="6"/>
        <v/>
      </c>
      <c r="P29" s="82"/>
      <c r="Q29" s="83"/>
      <c r="R29" s="83"/>
      <c r="S29" s="83"/>
      <c r="T29" s="83"/>
      <c r="U29" s="83"/>
      <c r="V29" s="87" t="str">
        <f t="shared" si="7"/>
        <v/>
      </c>
      <c r="W29" s="87">
        <f t="shared" si="8"/>
        <v>0</v>
      </c>
      <c r="X29" s="87">
        <f t="shared" si="9"/>
        <v>0</v>
      </c>
      <c r="Y29" s="87">
        <f t="shared" si="10"/>
        <v>0</v>
      </c>
      <c r="Z29" s="88" t="str">
        <f t="shared" si="11"/>
        <v/>
      </c>
      <c r="AA29" s="89" t="str">
        <f t="shared" si="12"/>
        <v/>
      </c>
      <c r="AB29" s="90" t="str">
        <f t="shared" si="13"/>
        <v/>
      </c>
      <c r="AC29" s="82"/>
      <c r="AD29" s="83"/>
      <c r="AE29" s="83"/>
      <c r="AF29" s="83"/>
      <c r="AG29" s="83"/>
      <c r="AH29" s="83"/>
      <c r="AI29" s="87" t="str">
        <f t="shared" si="14"/>
        <v/>
      </c>
      <c r="AJ29" s="87">
        <f t="shared" si="15"/>
        <v>0</v>
      </c>
      <c r="AK29" s="87">
        <f t="shared" si="16"/>
        <v>0</v>
      </c>
      <c r="AL29" s="87">
        <f t="shared" si="17"/>
        <v>0</v>
      </c>
      <c r="AM29" s="88" t="str">
        <f t="shared" si="18"/>
        <v/>
      </c>
      <c r="AN29" s="89" t="str">
        <f t="shared" si="19"/>
        <v/>
      </c>
      <c r="AO29" s="90" t="str">
        <f t="shared" si="20"/>
        <v/>
      </c>
      <c r="AP29" s="82"/>
      <c r="AQ29" s="83"/>
      <c r="AR29" s="83"/>
      <c r="AS29" s="83"/>
      <c r="AT29" s="83"/>
      <c r="AU29" s="83"/>
      <c r="AV29" s="265" t="str">
        <f t="shared" si="21"/>
        <v/>
      </c>
      <c r="AW29" s="265">
        <f t="shared" si="22"/>
        <v>0</v>
      </c>
      <c r="AX29" s="265">
        <f t="shared" si="23"/>
        <v>0</v>
      </c>
      <c r="AY29" s="265">
        <f t="shared" si="24"/>
        <v>0</v>
      </c>
      <c r="AZ29" s="266" t="str">
        <f t="shared" si="25"/>
        <v/>
      </c>
      <c r="BA29" s="267" t="str">
        <f t="shared" si="26"/>
        <v/>
      </c>
      <c r="BB29" s="268" t="str">
        <f t="shared" si="27"/>
        <v/>
      </c>
      <c r="BC29" s="130"/>
      <c r="BD29" s="132"/>
      <c r="BE29" s="131"/>
      <c r="BF29" s="131"/>
      <c r="BG29" s="131"/>
      <c r="BH29" s="131"/>
      <c r="BI29" s="87" t="str">
        <f t="shared" si="28"/>
        <v/>
      </c>
      <c r="BJ29" s="87">
        <f t="shared" si="29"/>
        <v>0</v>
      </c>
      <c r="BK29" s="87">
        <f t="shared" si="30"/>
        <v>0</v>
      </c>
      <c r="BL29" s="87">
        <f t="shared" si="31"/>
        <v>0</v>
      </c>
      <c r="BM29" s="88" t="str">
        <f t="shared" si="32"/>
        <v/>
      </c>
      <c r="BN29" s="89" t="str">
        <f t="shared" si="33"/>
        <v/>
      </c>
      <c r="BO29" s="90" t="str">
        <f t="shared" si="34"/>
        <v/>
      </c>
      <c r="BP29" s="91">
        <f t="shared" si="35"/>
        <v>0</v>
      </c>
      <c r="BQ29" s="92">
        <f t="shared" si="36"/>
        <v>0</v>
      </c>
      <c r="BR29" s="92">
        <f t="shared" si="37"/>
        <v>0</v>
      </c>
      <c r="BS29" s="92" t="str">
        <f t="shared" si="38"/>
        <v/>
      </c>
      <c r="BT29" s="92" t="str">
        <f t="shared" si="39"/>
        <v/>
      </c>
      <c r="BU29" s="92" t="str">
        <f t="shared" si="40"/>
        <v/>
      </c>
      <c r="BV29" s="92" t="str">
        <f t="shared" si="41"/>
        <v/>
      </c>
      <c r="BW29" s="93" t="str">
        <f t="shared" si="42"/>
        <v/>
      </c>
      <c r="BX29" s="94" t="str">
        <f t="shared" si="43"/>
        <v/>
      </c>
      <c r="BY29" s="95" t="str">
        <f t="shared" si="44"/>
        <v/>
      </c>
    </row>
    <row r="30" spans="1:77" s="3" customFormat="1" ht="15" customHeight="1" x14ac:dyDescent="0.25">
      <c r="A30" s="20">
        <v>25</v>
      </c>
      <c r="B30" s="96" t="s">
        <v>29</v>
      </c>
      <c r="C30" s="133"/>
      <c r="D30" s="83"/>
      <c r="E30" s="83"/>
      <c r="F30" s="83"/>
      <c r="G30" s="83">
        <v>2</v>
      </c>
      <c r="H30" s="83"/>
      <c r="I30" s="87">
        <f t="shared" si="0"/>
        <v>2</v>
      </c>
      <c r="J30" s="87">
        <f t="shared" si="45"/>
        <v>2</v>
      </c>
      <c r="K30" s="87">
        <f t="shared" si="46"/>
        <v>2</v>
      </c>
      <c r="L30" s="87">
        <f t="shared" si="47"/>
        <v>10</v>
      </c>
      <c r="M30" s="88">
        <f>IF(SUM(D30:G30)&gt;0,L30/SUM(D30:G30),"")</f>
        <v>5</v>
      </c>
      <c r="N30" s="89">
        <f>IF(SUM(D30:G30)&gt;0,J30/SUM(D30:G30),"")</f>
        <v>1</v>
      </c>
      <c r="O30" s="90">
        <f>IF(SUM(D30:G30)&gt;0,K30/SUM(D30:G30),"")</f>
        <v>1</v>
      </c>
      <c r="P30" s="82"/>
      <c r="Q30" s="83"/>
      <c r="R30" s="83"/>
      <c r="S30" s="83"/>
      <c r="T30" s="83">
        <v>2</v>
      </c>
      <c r="U30" s="83"/>
      <c r="V30" s="87">
        <f t="shared" si="7"/>
        <v>2</v>
      </c>
      <c r="W30" s="87">
        <f t="shared" si="8"/>
        <v>2</v>
      </c>
      <c r="X30" s="87">
        <f t="shared" si="9"/>
        <v>2</v>
      </c>
      <c r="Y30" s="87">
        <f t="shared" si="10"/>
        <v>10</v>
      </c>
      <c r="Z30" s="88">
        <f t="shared" si="11"/>
        <v>5</v>
      </c>
      <c r="AA30" s="89">
        <f t="shared" si="12"/>
        <v>1</v>
      </c>
      <c r="AB30" s="90">
        <f t="shared" si="13"/>
        <v>1</v>
      </c>
      <c r="AC30" s="82"/>
      <c r="AD30" s="83"/>
      <c r="AE30" s="83"/>
      <c r="AF30" s="83"/>
      <c r="AG30" s="83">
        <v>3</v>
      </c>
      <c r="AH30" s="83"/>
      <c r="AI30" s="87">
        <f t="shared" si="14"/>
        <v>3</v>
      </c>
      <c r="AJ30" s="87">
        <f t="shared" si="15"/>
        <v>3</v>
      </c>
      <c r="AK30" s="87">
        <f t="shared" si="16"/>
        <v>3</v>
      </c>
      <c r="AL30" s="87">
        <f t="shared" si="17"/>
        <v>15</v>
      </c>
      <c r="AM30" s="88">
        <f t="shared" si="18"/>
        <v>5</v>
      </c>
      <c r="AN30" s="89">
        <f t="shared" si="19"/>
        <v>1</v>
      </c>
      <c r="AO30" s="90">
        <f t="shared" si="20"/>
        <v>1</v>
      </c>
      <c r="AP30" s="82"/>
      <c r="AQ30" s="83"/>
      <c r="AR30" s="83"/>
      <c r="AS30" s="83"/>
      <c r="AT30" s="83"/>
      <c r="AU30" s="83"/>
      <c r="AV30" s="265" t="str">
        <f t="shared" si="21"/>
        <v/>
      </c>
      <c r="AW30" s="265">
        <f t="shared" si="22"/>
        <v>0</v>
      </c>
      <c r="AX30" s="265">
        <f t="shared" si="23"/>
        <v>0</v>
      </c>
      <c r="AY30" s="265">
        <f t="shared" si="24"/>
        <v>0</v>
      </c>
      <c r="AZ30" s="266" t="str">
        <f t="shared" si="25"/>
        <v/>
      </c>
      <c r="BA30" s="267" t="str">
        <f t="shared" si="26"/>
        <v/>
      </c>
      <c r="BB30" s="268" t="str">
        <f t="shared" si="27"/>
        <v/>
      </c>
      <c r="BC30" s="130"/>
      <c r="BD30" s="132"/>
      <c r="BE30" s="131"/>
      <c r="BF30" s="131">
        <v>1</v>
      </c>
      <c r="BG30" s="131">
        <v>1</v>
      </c>
      <c r="BH30" s="131"/>
      <c r="BI30" s="87">
        <f t="shared" si="28"/>
        <v>2</v>
      </c>
      <c r="BJ30" s="87">
        <f t="shared" si="29"/>
        <v>2</v>
      </c>
      <c r="BK30" s="87">
        <f t="shared" si="30"/>
        <v>2</v>
      </c>
      <c r="BL30" s="87">
        <f t="shared" si="31"/>
        <v>9</v>
      </c>
      <c r="BM30" s="88">
        <f t="shared" si="32"/>
        <v>4.5</v>
      </c>
      <c r="BN30" s="89">
        <f t="shared" si="33"/>
        <v>1</v>
      </c>
      <c r="BO30" s="90">
        <f t="shared" si="34"/>
        <v>1</v>
      </c>
      <c r="BP30" s="91">
        <f t="shared" si="35"/>
        <v>9</v>
      </c>
      <c r="BQ30" s="92">
        <f t="shared" si="36"/>
        <v>9</v>
      </c>
      <c r="BR30" s="92">
        <f t="shared" si="37"/>
        <v>44</v>
      </c>
      <c r="BS30" s="92">
        <f t="shared" si="38"/>
        <v>9</v>
      </c>
      <c r="BT30" s="92">
        <f>IF(SUM(D30:G30,Q30:T30,AD30:AG30,AQ30:AT30,BD30:BG30)&gt;0,SUM(D30:G30,Q30:T30,AD30:AG30,AQ30:AT30,BD30:BG30),"")</f>
        <v>9</v>
      </c>
      <c r="BU30" s="92" t="str">
        <f t="shared" si="40"/>
        <v/>
      </c>
      <c r="BV30" s="92" t="str">
        <f t="shared" si="41"/>
        <v/>
      </c>
      <c r="BW30" s="93">
        <f t="shared" si="42"/>
        <v>4.8888888888888893</v>
      </c>
      <c r="BX30" s="94">
        <f t="shared" si="43"/>
        <v>1</v>
      </c>
      <c r="BY30" s="95">
        <f t="shared" si="44"/>
        <v>1</v>
      </c>
    </row>
    <row r="31" spans="1:77" ht="15" customHeight="1" x14ac:dyDescent="0.25">
      <c r="A31" s="20">
        <v>26</v>
      </c>
      <c r="B31" s="96" t="s">
        <v>30</v>
      </c>
      <c r="C31" s="133"/>
      <c r="D31" s="83"/>
      <c r="E31" s="83"/>
      <c r="F31" s="83">
        <v>2</v>
      </c>
      <c r="G31" s="83"/>
      <c r="H31" s="83"/>
      <c r="I31" s="87">
        <f t="shared" si="0"/>
        <v>2</v>
      </c>
      <c r="J31" s="87">
        <f t="shared" si="45"/>
        <v>2</v>
      </c>
      <c r="K31" s="87">
        <f t="shared" si="46"/>
        <v>2</v>
      </c>
      <c r="L31" s="87">
        <f t="shared" si="47"/>
        <v>8</v>
      </c>
      <c r="M31" s="88">
        <f>IF(SUM(D31:G31)&gt;0,L31/SUM(D31:G31),"")</f>
        <v>4</v>
      </c>
      <c r="N31" s="89">
        <f>IF(SUM(D31:G31)&gt;0,J31/SUM(D31:G31),"")</f>
        <v>1</v>
      </c>
      <c r="O31" s="90">
        <f>IF(SUM(D31:G31)&gt;0,K31/SUM(D31:G31),"")</f>
        <v>1</v>
      </c>
      <c r="P31" s="269"/>
      <c r="Q31" s="270"/>
      <c r="R31" s="270"/>
      <c r="S31" s="270">
        <v>1</v>
      </c>
      <c r="T31" s="270">
        <v>1</v>
      </c>
      <c r="U31" s="271"/>
      <c r="V31" s="87">
        <f t="shared" si="7"/>
        <v>2</v>
      </c>
      <c r="W31" s="87">
        <f t="shared" si="8"/>
        <v>2</v>
      </c>
      <c r="X31" s="87">
        <f t="shared" si="9"/>
        <v>2</v>
      </c>
      <c r="Y31" s="87">
        <f t="shared" si="10"/>
        <v>9</v>
      </c>
      <c r="Z31" s="88">
        <f t="shared" si="11"/>
        <v>4.5</v>
      </c>
      <c r="AA31" s="89">
        <f t="shared" si="12"/>
        <v>1</v>
      </c>
      <c r="AB31" s="90">
        <f t="shared" si="13"/>
        <v>1</v>
      </c>
      <c r="AC31" s="82"/>
      <c r="AD31" s="83"/>
      <c r="AE31" s="83"/>
      <c r="AF31" s="83">
        <v>2</v>
      </c>
      <c r="AG31" s="83">
        <v>1</v>
      </c>
      <c r="AH31" s="83"/>
      <c r="AI31" s="87">
        <f t="shared" si="14"/>
        <v>3</v>
      </c>
      <c r="AJ31" s="87">
        <f t="shared" si="15"/>
        <v>3</v>
      </c>
      <c r="AK31" s="87">
        <f t="shared" si="16"/>
        <v>3</v>
      </c>
      <c r="AL31" s="87">
        <f t="shared" si="17"/>
        <v>13</v>
      </c>
      <c r="AM31" s="88">
        <f t="shared" si="18"/>
        <v>4.333333333333333</v>
      </c>
      <c r="AN31" s="89">
        <f t="shared" si="19"/>
        <v>1</v>
      </c>
      <c r="AO31" s="90">
        <f t="shared" si="20"/>
        <v>1</v>
      </c>
      <c r="AP31" s="82"/>
      <c r="AQ31" s="83"/>
      <c r="AR31" s="83"/>
      <c r="AS31" s="83"/>
      <c r="AT31" s="83"/>
      <c r="AU31" s="83"/>
      <c r="AV31" s="265" t="str">
        <f t="shared" si="21"/>
        <v/>
      </c>
      <c r="AW31" s="265">
        <f t="shared" si="22"/>
        <v>0</v>
      </c>
      <c r="AX31" s="265">
        <f t="shared" si="23"/>
        <v>0</v>
      </c>
      <c r="AY31" s="265">
        <f t="shared" si="24"/>
        <v>0</v>
      </c>
      <c r="AZ31" s="266" t="str">
        <f t="shared" si="25"/>
        <v/>
      </c>
      <c r="BA31" s="267" t="str">
        <f t="shared" si="26"/>
        <v/>
      </c>
      <c r="BB31" s="268" t="str">
        <f t="shared" si="27"/>
        <v/>
      </c>
      <c r="BC31" s="130"/>
      <c r="BD31" s="132"/>
      <c r="BE31" s="131"/>
      <c r="BF31" s="131"/>
      <c r="BG31" s="131"/>
      <c r="BH31" s="131"/>
      <c r="BI31" s="87" t="str">
        <f t="shared" si="28"/>
        <v/>
      </c>
      <c r="BJ31" s="87">
        <f t="shared" si="29"/>
        <v>0</v>
      </c>
      <c r="BK31" s="87">
        <f t="shared" si="30"/>
        <v>0</v>
      </c>
      <c r="BL31" s="87">
        <f t="shared" si="31"/>
        <v>0</v>
      </c>
      <c r="BM31" s="88" t="str">
        <f t="shared" si="32"/>
        <v/>
      </c>
      <c r="BN31" s="89" t="str">
        <f t="shared" si="33"/>
        <v/>
      </c>
      <c r="BO31" s="90" t="str">
        <f t="shared" si="34"/>
        <v/>
      </c>
      <c r="BP31" s="91">
        <f t="shared" si="35"/>
        <v>7</v>
      </c>
      <c r="BQ31" s="92">
        <f t="shared" si="36"/>
        <v>7</v>
      </c>
      <c r="BR31" s="92">
        <f t="shared" si="37"/>
        <v>30</v>
      </c>
      <c r="BS31" s="92">
        <f t="shared" si="38"/>
        <v>7</v>
      </c>
      <c r="BT31" s="92">
        <f>IF(SUM(D31:G31,Q31:T31,AD31:AG31,AQ31:AT31,BD31:BG31)&gt;0,SUM(D31:G31,Q31:T31,AD31:AG31,AQ31:AT31,BD31:BG31),"")</f>
        <v>7</v>
      </c>
      <c r="BU31" s="92" t="str">
        <f t="shared" si="40"/>
        <v/>
      </c>
      <c r="BV31" s="92" t="str">
        <f t="shared" si="41"/>
        <v/>
      </c>
      <c r="BW31" s="93">
        <f t="shared" si="42"/>
        <v>4.2857142857142856</v>
      </c>
      <c r="BX31" s="94">
        <f t="shared" si="43"/>
        <v>1</v>
      </c>
      <c r="BY31" s="95">
        <f t="shared" si="44"/>
        <v>1</v>
      </c>
    </row>
    <row r="32" spans="1:77" ht="15" customHeight="1" thickBot="1" x14ac:dyDescent="0.3">
      <c r="A32" s="41">
        <v>27</v>
      </c>
      <c r="B32" s="97" t="s">
        <v>61</v>
      </c>
      <c r="C32" s="275"/>
      <c r="D32" s="276"/>
      <c r="E32" s="276"/>
      <c r="F32" s="276"/>
      <c r="G32" s="276"/>
      <c r="H32" s="276"/>
      <c r="I32" s="98" t="str">
        <f t="shared" si="0"/>
        <v/>
      </c>
      <c r="J32" s="98">
        <f t="shared" si="1"/>
        <v>0</v>
      </c>
      <c r="K32" s="98">
        <f t="shared" si="2"/>
        <v>0</v>
      </c>
      <c r="L32" s="98">
        <f t="shared" si="3"/>
        <v>0</v>
      </c>
      <c r="M32" s="99" t="str">
        <f t="shared" si="4"/>
        <v/>
      </c>
      <c r="N32" s="100" t="str">
        <f t="shared" si="5"/>
        <v/>
      </c>
      <c r="O32" s="101" t="str">
        <f t="shared" si="6"/>
        <v/>
      </c>
      <c r="P32" s="277"/>
      <c r="Q32" s="276"/>
      <c r="R32" s="276"/>
      <c r="S32" s="276"/>
      <c r="T32" s="276"/>
      <c r="U32" s="278"/>
      <c r="V32" s="98" t="str">
        <f t="shared" si="7"/>
        <v/>
      </c>
      <c r="W32" s="98">
        <f t="shared" si="8"/>
        <v>0</v>
      </c>
      <c r="X32" s="98">
        <f t="shared" si="9"/>
        <v>0</v>
      </c>
      <c r="Y32" s="98">
        <f t="shared" si="10"/>
        <v>0</v>
      </c>
      <c r="Z32" s="99" t="str">
        <f t="shared" si="11"/>
        <v/>
      </c>
      <c r="AA32" s="100" t="str">
        <f t="shared" si="12"/>
        <v/>
      </c>
      <c r="AB32" s="101" t="str">
        <f t="shared" si="13"/>
        <v/>
      </c>
      <c r="AC32" s="84"/>
      <c r="AD32" s="85"/>
      <c r="AE32" s="85"/>
      <c r="AF32" s="85"/>
      <c r="AG32" s="85"/>
      <c r="AH32" s="85"/>
      <c r="AI32" s="98" t="str">
        <f t="shared" si="14"/>
        <v/>
      </c>
      <c r="AJ32" s="98">
        <f t="shared" si="15"/>
        <v>0</v>
      </c>
      <c r="AK32" s="98">
        <f t="shared" si="16"/>
        <v>0</v>
      </c>
      <c r="AL32" s="98">
        <f t="shared" si="17"/>
        <v>0</v>
      </c>
      <c r="AM32" s="99" t="str">
        <f t="shared" si="18"/>
        <v/>
      </c>
      <c r="AN32" s="100" t="str">
        <f t="shared" si="19"/>
        <v/>
      </c>
      <c r="AO32" s="101" t="str">
        <f t="shared" si="20"/>
        <v/>
      </c>
      <c r="AP32" s="84"/>
      <c r="AQ32" s="85"/>
      <c r="AR32" s="85"/>
      <c r="AS32" s="85"/>
      <c r="AT32" s="85"/>
      <c r="AU32" s="85"/>
      <c r="AV32" s="279" t="str">
        <f t="shared" si="21"/>
        <v/>
      </c>
      <c r="AW32" s="279">
        <f t="shared" si="22"/>
        <v>0</v>
      </c>
      <c r="AX32" s="279">
        <f t="shared" si="23"/>
        <v>0</v>
      </c>
      <c r="AY32" s="279">
        <f t="shared" si="24"/>
        <v>0</v>
      </c>
      <c r="AZ32" s="280" t="str">
        <f t="shared" si="25"/>
        <v/>
      </c>
      <c r="BA32" s="281" t="str">
        <f t="shared" si="26"/>
        <v/>
      </c>
      <c r="BB32" s="282" t="str">
        <f t="shared" si="27"/>
        <v/>
      </c>
      <c r="BC32" s="84"/>
      <c r="BD32" s="85"/>
      <c r="BE32" s="85"/>
      <c r="BF32" s="85">
        <v>1</v>
      </c>
      <c r="BG32" s="85">
        <v>1</v>
      </c>
      <c r="BH32" s="85"/>
      <c r="BI32" s="98">
        <f t="shared" si="28"/>
        <v>2</v>
      </c>
      <c r="BJ32" s="98">
        <f t="shared" si="29"/>
        <v>2</v>
      </c>
      <c r="BK32" s="98">
        <f t="shared" si="30"/>
        <v>2</v>
      </c>
      <c r="BL32" s="98">
        <f t="shared" si="31"/>
        <v>9</v>
      </c>
      <c r="BM32" s="99">
        <f t="shared" si="32"/>
        <v>4.5</v>
      </c>
      <c r="BN32" s="100">
        <f t="shared" si="33"/>
        <v>1</v>
      </c>
      <c r="BO32" s="101">
        <f t="shared" si="34"/>
        <v>1</v>
      </c>
      <c r="BP32" s="102">
        <f t="shared" si="35"/>
        <v>2</v>
      </c>
      <c r="BQ32" s="103">
        <f t="shared" si="36"/>
        <v>2</v>
      </c>
      <c r="BR32" s="103">
        <f t="shared" si="37"/>
        <v>9</v>
      </c>
      <c r="BS32" s="103">
        <f t="shared" si="38"/>
        <v>2</v>
      </c>
      <c r="BT32" s="103">
        <f t="shared" si="39"/>
        <v>2</v>
      </c>
      <c r="BU32" s="103" t="str">
        <f t="shared" si="40"/>
        <v/>
      </c>
      <c r="BV32" s="103" t="str">
        <f t="shared" si="41"/>
        <v/>
      </c>
      <c r="BW32" s="104">
        <f t="shared" si="42"/>
        <v>4.5</v>
      </c>
      <c r="BX32" s="105">
        <f t="shared" si="43"/>
        <v>1</v>
      </c>
      <c r="BY32" s="106">
        <f t="shared" si="44"/>
        <v>1</v>
      </c>
    </row>
    <row r="33" spans="1:77" ht="15" customHeight="1" thickTop="1" x14ac:dyDescent="0.25">
      <c r="A33" s="22">
        <v>1</v>
      </c>
      <c r="B33" s="107" t="s">
        <v>62</v>
      </c>
      <c r="C33" s="283"/>
      <c r="D33" s="284"/>
      <c r="E33" s="284"/>
      <c r="F33" s="284"/>
      <c r="G33" s="284"/>
      <c r="H33" s="284"/>
      <c r="I33" s="108" t="str">
        <f t="shared" si="0"/>
        <v/>
      </c>
      <c r="J33" s="108">
        <f t="shared" si="1"/>
        <v>0</v>
      </c>
      <c r="K33" s="108">
        <f t="shared" si="2"/>
        <v>0</v>
      </c>
      <c r="L33" s="108">
        <f t="shared" si="3"/>
        <v>0</v>
      </c>
      <c r="M33" s="109" t="str">
        <f t="shared" si="4"/>
        <v/>
      </c>
      <c r="N33" s="110" t="str">
        <f t="shared" si="5"/>
        <v/>
      </c>
      <c r="O33" s="111" t="str">
        <f t="shared" si="6"/>
        <v/>
      </c>
      <c r="P33" s="285"/>
      <c r="Q33" s="284"/>
      <c r="R33" s="284"/>
      <c r="S33" s="284"/>
      <c r="T33" s="284"/>
      <c r="U33" s="286"/>
      <c r="V33" s="108" t="str">
        <f t="shared" si="7"/>
        <v/>
      </c>
      <c r="W33" s="108">
        <f t="shared" si="8"/>
        <v>0</v>
      </c>
      <c r="X33" s="108">
        <f t="shared" si="9"/>
        <v>0</v>
      </c>
      <c r="Y33" s="108">
        <f t="shared" si="10"/>
        <v>0</v>
      </c>
      <c r="Z33" s="109" t="str">
        <f t="shared" si="11"/>
        <v/>
      </c>
      <c r="AA33" s="110" t="str">
        <f t="shared" si="12"/>
        <v/>
      </c>
      <c r="AB33" s="111" t="str">
        <f t="shared" si="13"/>
        <v/>
      </c>
      <c r="AC33" s="285"/>
      <c r="AD33" s="284"/>
      <c r="AE33" s="284"/>
      <c r="AF33" s="284"/>
      <c r="AG33" s="284"/>
      <c r="AH33" s="286"/>
      <c r="AI33" s="108" t="str">
        <f t="shared" si="14"/>
        <v/>
      </c>
      <c r="AJ33" s="108">
        <f t="shared" si="15"/>
        <v>0</v>
      </c>
      <c r="AK33" s="108">
        <f t="shared" si="16"/>
        <v>0</v>
      </c>
      <c r="AL33" s="108">
        <f t="shared" si="17"/>
        <v>0</v>
      </c>
      <c r="AM33" s="109" t="str">
        <f t="shared" si="18"/>
        <v/>
      </c>
      <c r="AN33" s="110" t="str">
        <f t="shared" si="19"/>
        <v/>
      </c>
      <c r="AO33" s="111" t="str">
        <f t="shared" si="20"/>
        <v/>
      </c>
      <c r="AP33" s="301"/>
      <c r="AQ33" s="302"/>
      <c r="AR33" s="302"/>
      <c r="AS33" s="302"/>
      <c r="AT33" s="302"/>
      <c r="AU33" s="302"/>
      <c r="AV33" s="108" t="str">
        <f t="shared" si="21"/>
        <v/>
      </c>
      <c r="AW33" s="108">
        <f t="shared" si="22"/>
        <v>0</v>
      </c>
      <c r="AX33" s="108">
        <f t="shared" si="23"/>
        <v>0</v>
      </c>
      <c r="AY33" s="108">
        <f t="shared" si="24"/>
        <v>0</v>
      </c>
      <c r="AZ33" s="109" t="str">
        <f t="shared" si="25"/>
        <v/>
      </c>
      <c r="BA33" s="110" t="str">
        <f t="shared" si="26"/>
        <v/>
      </c>
      <c r="BB33" s="111" t="str">
        <f t="shared" si="27"/>
        <v/>
      </c>
      <c r="BC33" s="80"/>
      <c r="BD33" s="81"/>
      <c r="BE33" s="81"/>
      <c r="BF33" s="81"/>
      <c r="BG33" s="81"/>
      <c r="BH33" s="81"/>
      <c r="BI33" s="108" t="str">
        <f t="shared" si="28"/>
        <v/>
      </c>
      <c r="BJ33" s="108">
        <f t="shared" si="29"/>
        <v>0</v>
      </c>
      <c r="BK33" s="108">
        <f t="shared" si="30"/>
        <v>0</v>
      </c>
      <c r="BL33" s="108">
        <f t="shared" si="31"/>
        <v>0</v>
      </c>
      <c r="BM33" s="109" t="str">
        <f t="shared" si="32"/>
        <v/>
      </c>
      <c r="BN33" s="110" t="str">
        <f t="shared" si="33"/>
        <v/>
      </c>
      <c r="BO33" s="111" t="str">
        <f t="shared" si="34"/>
        <v/>
      </c>
      <c r="BP33" s="112">
        <f t="shared" si="35"/>
        <v>0</v>
      </c>
      <c r="BQ33" s="113">
        <f t="shared" si="36"/>
        <v>0</v>
      </c>
      <c r="BR33" s="113">
        <f t="shared" si="37"/>
        <v>0</v>
      </c>
      <c r="BS33" s="113" t="str">
        <f t="shared" si="38"/>
        <v/>
      </c>
      <c r="BT33" s="113" t="str">
        <f t="shared" si="39"/>
        <v/>
      </c>
      <c r="BU33" s="113" t="str">
        <f t="shared" si="40"/>
        <v/>
      </c>
      <c r="BV33" s="113" t="str">
        <f t="shared" si="41"/>
        <v/>
      </c>
      <c r="BW33" s="114" t="str">
        <f t="shared" si="42"/>
        <v/>
      </c>
      <c r="BX33" s="115" t="str">
        <f t="shared" si="43"/>
        <v/>
      </c>
      <c r="BY33" s="116" t="str">
        <f t="shared" si="44"/>
        <v/>
      </c>
    </row>
    <row r="34" spans="1:77" s="3" customFormat="1" ht="15" customHeight="1" x14ac:dyDescent="0.25">
      <c r="A34" s="20">
        <v>2</v>
      </c>
      <c r="B34" s="96" t="s">
        <v>31</v>
      </c>
      <c r="C34" s="133"/>
      <c r="D34" s="83"/>
      <c r="E34" s="83"/>
      <c r="F34" s="83"/>
      <c r="G34" s="83"/>
      <c r="H34" s="83"/>
      <c r="I34" s="87" t="str">
        <f t="shared" si="0"/>
        <v/>
      </c>
      <c r="J34" s="87">
        <f t="shared" si="1"/>
        <v>0</v>
      </c>
      <c r="K34" s="87">
        <f t="shared" si="2"/>
        <v>0</v>
      </c>
      <c r="L34" s="87">
        <f t="shared" si="3"/>
        <v>0</v>
      </c>
      <c r="M34" s="88" t="str">
        <f t="shared" si="4"/>
        <v/>
      </c>
      <c r="N34" s="89" t="str">
        <f t="shared" si="5"/>
        <v/>
      </c>
      <c r="O34" s="90" t="str">
        <f t="shared" si="6"/>
        <v/>
      </c>
      <c r="P34" s="269"/>
      <c r="Q34" s="270"/>
      <c r="R34" s="270"/>
      <c r="S34" s="270"/>
      <c r="T34" s="270"/>
      <c r="U34" s="270"/>
      <c r="V34" s="265" t="str">
        <f t="shared" si="7"/>
        <v/>
      </c>
      <c r="W34" s="265">
        <f t="shared" si="8"/>
        <v>0</v>
      </c>
      <c r="X34" s="265">
        <f t="shared" si="9"/>
        <v>0</v>
      </c>
      <c r="Y34" s="265">
        <f t="shared" si="10"/>
        <v>0</v>
      </c>
      <c r="Z34" s="266" t="str">
        <f t="shared" si="11"/>
        <v/>
      </c>
      <c r="AA34" s="267" t="str">
        <f t="shared" si="12"/>
        <v/>
      </c>
      <c r="AB34" s="268" t="str">
        <f t="shared" si="13"/>
        <v/>
      </c>
      <c r="AC34" s="269"/>
      <c r="AD34" s="270"/>
      <c r="AE34" s="270"/>
      <c r="AF34" s="270"/>
      <c r="AG34" s="270"/>
      <c r="AH34" s="270"/>
      <c r="AI34" s="265" t="str">
        <f t="shared" si="14"/>
        <v/>
      </c>
      <c r="AJ34" s="265">
        <f t="shared" si="15"/>
        <v>0</v>
      </c>
      <c r="AK34" s="265">
        <f t="shared" si="16"/>
        <v>0</v>
      </c>
      <c r="AL34" s="265">
        <f t="shared" si="17"/>
        <v>0</v>
      </c>
      <c r="AM34" s="266" t="str">
        <f t="shared" si="18"/>
        <v/>
      </c>
      <c r="AN34" s="267" t="str">
        <f t="shared" si="19"/>
        <v/>
      </c>
      <c r="AO34" s="268" t="str">
        <f t="shared" si="20"/>
        <v/>
      </c>
      <c r="AP34" s="297"/>
      <c r="AQ34" s="298"/>
      <c r="AR34" s="298"/>
      <c r="AS34" s="298"/>
      <c r="AT34" s="298"/>
      <c r="AU34" s="298"/>
      <c r="AV34" s="265" t="str">
        <f t="shared" si="21"/>
        <v/>
      </c>
      <c r="AW34" s="265">
        <f t="shared" si="22"/>
        <v>0</v>
      </c>
      <c r="AX34" s="265">
        <f t="shared" si="23"/>
        <v>0</v>
      </c>
      <c r="AY34" s="265">
        <f t="shared" si="24"/>
        <v>0</v>
      </c>
      <c r="AZ34" s="266" t="str">
        <f t="shared" si="25"/>
        <v/>
      </c>
      <c r="BA34" s="267" t="str">
        <f t="shared" si="26"/>
        <v/>
      </c>
      <c r="BB34" s="268" t="str">
        <f t="shared" si="27"/>
        <v/>
      </c>
      <c r="BC34" s="82"/>
      <c r="BD34" s="83"/>
      <c r="BE34" s="83"/>
      <c r="BF34" s="83"/>
      <c r="BG34" s="83"/>
      <c r="BH34" s="83"/>
      <c r="BI34" s="87" t="str">
        <f t="shared" si="28"/>
        <v/>
      </c>
      <c r="BJ34" s="87">
        <f t="shared" si="29"/>
        <v>0</v>
      </c>
      <c r="BK34" s="87">
        <f t="shared" si="30"/>
        <v>0</v>
      </c>
      <c r="BL34" s="87">
        <f t="shared" si="31"/>
        <v>0</v>
      </c>
      <c r="BM34" s="88" t="str">
        <f t="shared" si="32"/>
        <v/>
      </c>
      <c r="BN34" s="89" t="str">
        <f t="shared" si="33"/>
        <v/>
      </c>
      <c r="BO34" s="90" t="str">
        <f t="shared" si="34"/>
        <v/>
      </c>
      <c r="BP34" s="91">
        <f t="shared" si="35"/>
        <v>0</v>
      </c>
      <c r="BQ34" s="92">
        <f t="shared" si="36"/>
        <v>0</v>
      </c>
      <c r="BR34" s="92">
        <f t="shared" si="37"/>
        <v>0</v>
      </c>
      <c r="BS34" s="92" t="str">
        <f t="shared" si="38"/>
        <v/>
      </c>
      <c r="BT34" s="92" t="str">
        <f t="shared" si="39"/>
        <v/>
      </c>
      <c r="BU34" s="92" t="str">
        <f t="shared" si="40"/>
        <v/>
      </c>
      <c r="BV34" s="92" t="str">
        <f t="shared" si="41"/>
        <v/>
      </c>
      <c r="BW34" s="93" t="str">
        <f t="shared" si="42"/>
        <v/>
      </c>
      <c r="BX34" s="94" t="str">
        <f t="shared" si="43"/>
        <v/>
      </c>
      <c r="BY34" s="95" t="str">
        <f t="shared" si="44"/>
        <v/>
      </c>
    </row>
    <row r="35" spans="1:77" s="3" customFormat="1" ht="15" customHeight="1" x14ac:dyDescent="0.25">
      <c r="A35" s="20">
        <v>3</v>
      </c>
      <c r="B35" s="96" t="s">
        <v>63</v>
      </c>
      <c r="C35" s="200"/>
      <c r="D35" s="201"/>
      <c r="E35" s="201"/>
      <c r="F35" s="201"/>
      <c r="G35" s="201"/>
      <c r="H35" s="201"/>
      <c r="I35" s="98" t="str">
        <f t="shared" si="0"/>
        <v/>
      </c>
      <c r="J35" s="87">
        <f t="shared" si="1"/>
        <v>0</v>
      </c>
      <c r="K35" s="87">
        <f t="shared" si="2"/>
        <v>0</v>
      </c>
      <c r="L35" s="87">
        <f t="shared" si="3"/>
        <v>0</v>
      </c>
      <c r="M35" s="88" t="str">
        <f t="shared" si="4"/>
        <v/>
      </c>
      <c r="N35" s="89" t="str">
        <f t="shared" si="5"/>
        <v/>
      </c>
      <c r="O35" s="90" t="str">
        <f t="shared" si="6"/>
        <v/>
      </c>
      <c r="P35" s="269"/>
      <c r="Q35" s="270"/>
      <c r="R35" s="270"/>
      <c r="S35" s="270"/>
      <c r="T35" s="270"/>
      <c r="U35" s="270"/>
      <c r="V35" s="265" t="str">
        <f t="shared" si="7"/>
        <v/>
      </c>
      <c r="W35" s="265">
        <f t="shared" si="8"/>
        <v>0</v>
      </c>
      <c r="X35" s="265">
        <f t="shared" si="9"/>
        <v>0</v>
      </c>
      <c r="Y35" s="265">
        <f t="shared" si="10"/>
        <v>0</v>
      </c>
      <c r="Z35" s="266" t="str">
        <f t="shared" si="11"/>
        <v/>
      </c>
      <c r="AA35" s="267" t="str">
        <f t="shared" si="12"/>
        <v/>
      </c>
      <c r="AB35" s="268" t="str">
        <f t="shared" si="13"/>
        <v/>
      </c>
      <c r="AC35" s="269"/>
      <c r="AD35" s="270"/>
      <c r="AE35" s="270"/>
      <c r="AF35" s="270"/>
      <c r="AG35" s="270"/>
      <c r="AH35" s="270"/>
      <c r="AI35" s="265" t="str">
        <f t="shared" si="14"/>
        <v/>
      </c>
      <c r="AJ35" s="265">
        <f t="shared" si="15"/>
        <v>0</v>
      </c>
      <c r="AK35" s="265">
        <f t="shared" si="16"/>
        <v>0</v>
      </c>
      <c r="AL35" s="265">
        <f t="shared" si="17"/>
        <v>0</v>
      </c>
      <c r="AM35" s="266" t="str">
        <f t="shared" si="18"/>
        <v/>
      </c>
      <c r="AN35" s="267" t="str">
        <f t="shared" si="19"/>
        <v/>
      </c>
      <c r="AO35" s="268" t="str">
        <f t="shared" si="20"/>
        <v/>
      </c>
      <c r="AP35" s="297"/>
      <c r="AQ35" s="298"/>
      <c r="AR35" s="298"/>
      <c r="AS35" s="298"/>
      <c r="AT35" s="298"/>
      <c r="AU35" s="298"/>
      <c r="AV35" s="265" t="str">
        <f t="shared" si="21"/>
        <v/>
      </c>
      <c r="AW35" s="265">
        <f t="shared" si="22"/>
        <v>0</v>
      </c>
      <c r="AX35" s="265">
        <f t="shared" si="23"/>
        <v>0</v>
      </c>
      <c r="AY35" s="265">
        <f t="shared" si="24"/>
        <v>0</v>
      </c>
      <c r="AZ35" s="266" t="str">
        <f t="shared" si="25"/>
        <v/>
      </c>
      <c r="BA35" s="267" t="str">
        <f t="shared" si="26"/>
        <v/>
      </c>
      <c r="BB35" s="268" t="str">
        <f t="shared" si="27"/>
        <v/>
      </c>
      <c r="BC35" s="82"/>
      <c r="BD35" s="83"/>
      <c r="BE35" s="83"/>
      <c r="BF35" s="83"/>
      <c r="BG35" s="83"/>
      <c r="BH35" s="83"/>
      <c r="BI35" s="87" t="str">
        <f t="shared" si="28"/>
        <v/>
      </c>
      <c r="BJ35" s="87">
        <f t="shared" si="29"/>
        <v>0</v>
      </c>
      <c r="BK35" s="87">
        <f t="shared" si="30"/>
        <v>0</v>
      </c>
      <c r="BL35" s="87">
        <f t="shared" si="31"/>
        <v>0</v>
      </c>
      <c r="BM35" s="88" t="str">
        <f t="shared" si="32"/>
        <v/>
      </c>
      <c r="BN35" s="89" t="str">
        <f t="shared" si="33"/>
        <v/>
      </c>
      <c r="BO35" s="90" t="str">
        <f t="shared" si="34"/>
        <v/>
      </c>
      <c r="BP35" s="91">
        <f t="shared" si="35"/>
        <v>0</v>
      </c>
      <c r="BQ35" s="92">
        <f t="shared" si="36"/>
        <v>0</v>
      </c>
      <c r="BR35" s="92">
        <f t="shared" si="37"/>
        <v>0</v>
      </c>
      <c r="BS35" s="92" t="str">
        <f t="shared" si="38"/>
        <v/>
      </c>
      <c r="BT35" s="92" t="str">
        <f t="shared" si="39"/>
        <v/>
      </c>
      <c r="BU35" s="92" t="str">
        <f t="shared" si="40"/>
        <v/>
      </c>
      <c r="BV35" s="92" t="str">
        <f t="shared" si="41"/>
        <v/>
      </c>
      <c r="BW35" s="93" t="str">
        <f t="shared" si="42"/>
        <v/>
      </c>
      <c r="BX35" s="94" t="str">
        <f t="shared" si="43"/>
        <v/>
      </c>
      <c r="BY35" s="95" t="str">
        <f t="shared" si="44"/>
        <v/>
      </c>
    </row>
    <row r="36" spans="1:77" s="3" customFormat="1" ht="15" customHeight="1" x14ac:dyDescent="0.25">
      <c r="A36" s="20">
        <v>4</v>
      </c>
      <c r="B36" s="96" t="s">
        <v>64</v>
      </c>
      <c r="C36" s="296"/>
      <c r="D36" s="270"/>
      <c r="E36" s="270"/>
      <c r="F36" s="270"/>
      <c r="G36" s="270"/>
      <c r="H36" s="270"/>
      <c r="I36" s="265" t="str">
        <f t="shared" si="0"/>
        <v/>
      </c>
      <c r="J36" s="87">
        <f t="shared" si="1"/>
        <v>0</v>
      </c>
      <c r="K36" s="87">
        <f t="shared" si="2"/>
        <v>0</v>
      </c>
      <c r="L36" s="87">
        <f t="shared" si="3"/>
        <v>0</v>
      </c>
      <c r="M36" s="88" t="str">
        <f t="shared" si="4"/>
        <v/>
      </c>
      <c r="N36" s="89" t="str">
        <f t="shared" si="5"/>
        <v/>
      </c>
      <c r="O36" s="90" t="str">
        <f t="shared" si="6"/>
        <v/>
      </c>
      <c r="P36" s="269"/>
      <c r="Q36" s="270"/>
      <c r="R36" s="270"/>
      <c r="S36" s="270"/>
      <c r="T36" s="270"/>
      <c r="U36" s="270"/>
      <c r="V36" s="265" t="str">
        <f t="shared" si="7"/>
        <v/>
      </c>
      <c r="W36" s="265">
        <f t="shared" si="8"/>
        <v>0</v>
      </c>
      <c r="X36" s="265">
        <f t="shared" si="9"/>
        <v>0</v>
      </c>
      <c r="Y36" s="265">
        <f t="shared" si="10"/>
        <v>0</v>
      </c>
      <c r="Z36" s="266" t="str">
        <f t="shared" si="11"/>
        <v/>
      </c>
      <c r="AA36" s="267" t="str">
        <f t="shared" si="12"/>
        <v/>
      </c>
      <c r="AB36" s="268" t="str">
        <f t="shared" si="13"/>
        <v/>
      </c>
      <c r="AC36" s="269"/>
      <c r="AD36" s="270"/>
      <c r="AE36" s="270"/>
      <c r="AF36" s="270"/>
      <c r="AG36" s="270"/>
      <c r="AH36" s="270"/>
      <c r="AI36" s="265" t="str">
        <f t="shared" si="14"/>
        <v/>
      </c>
      <c r="AJ36" s="265">
        <f t="shared" si="15"/>
        <v>0</v>
      </c>
      <c r="AK36" s="265">
        <f t="shared" si="16"/>
        <v>0</v>
      </c>
      <c r="AL36" s="265">
        <f t="shared" si="17"/>
        <v>0</v>
      </c>
      <c r="AM36" s="266" t="str">
        <f t="shared" si="18"/>
        <v/>
      </c>
      <c r="AN36" s="267" t="str">
        <f t="shared" si="19"/>
        <v/>
      </c>
      <c r="AO36" s="268" t="str">
        <f t="shared" si="20"/>
        <v/>
      </c>
      <c r="AP36" s="297"/>
      <c r="AQ36" s="298"/>
      <c r="AR36" s="298"/>
      <c r="AS36" s="298"/>
      <c r="AT36" s="298"/>
      <c r="AU36" s="298"/>
      <c r="AV36" s="265" t="str">
        <f t="shared" si="21"/>
        <v/>
      </c>
      <c r="AW36" s="265">
        <f t="shared" si="22"/>
        <v>0</v>
      </c>
      <c r="AX36" s="265">
        <f t="shared" si="23"/>
        <v>0</v>
      </c>
      <c r="AY36" s="265">
        <f t="shared" si="24"/>
        <v>0</v>
      </c>
      <c r="AZ36" s="266" t="str">
        <f t="shared" si="25"/>
        <v/>
      </c>
      <c r="BA36" s="267" t="str">
        <f t="shared" si="26"/>
        <v/>
      </c>
      <c r="BB36" s="268" t="str">
        <f t="shared" si="27"/>
        <v/>
      </c>
      <c r="BC36" s="82"/>
      <c r="BD36" s="83"/>
      <c r="BE36" s="83"/>
      <c r="BF36" s="83"/>
      <c r="BG36" s="83"/>
      <c r="BH36" s="83"/>
      <c r="BI36" s="87" t="str">
        <f t="shared" si="28"/>
        <v/>
      </c>
      <c r="BJ36" s="87">
        <f t="shared" si="29"/>
        <v>0</v>
      </c>
      <c r="BK36" s="87">
        <f t="shared" si="30"/>
        <v>0</v>
      </c>
      <c r="BL36" s="87">
        <f t="shared" si="31"/>
        <v>0</v>
      </c>
      <c r="BM36" s="88" t="str">
        <f t="shared" si="32"/>
        <v/>
      </c>
      <c r="BN36" s="89" t="str">
        <f t="shared" si="33"/>
        <v/>
      </c>
      <c r="BO36" s="90" t="str">
        <f t="shared" si="34"/>
        <v/>
      </c>
      <c r="BP36" s="91">
        <f t="shared" si="35"/>
        <v>0</v>
      </c>
      <c r="BQ36" s="92">
        <f t="shared" si="36"/>
        <v>0</v>
      </c>
      <c r="BR36" s="92">
        <f t="shared" si="37"/>
        <v>0</v>
      </c>
      <c r="BS36" s="92" t="str">
        <f t="shared" si="38"/>
        <v/>
      </c>
      <c r="BT36" s="92" t="str">
        <f t="shared" si="39"/>
        <v/>
      </c>
      <c r="BU36" s="92" t="str">
        <f t="shared" si="40"/>
        <v/>
      </c>
      <c r="BV36" s="92" t="str">
        <f t="shared" si="41"/>
        <v/>
      </c>
      <c r="BW36" s="93" t="str">
        <f t="shared" si="42"/>
        <v/>
      </c>
      <c r="BX36" s="94" t="str">
        <f t="shared" si="43"/>
        <v/>
      </c>
      <c r="BY36" s="95" t="str">
        <f t="shared" si="44"/>
        <v/>
      </c>
    </row>
    <row r="37" spans="1:77" s="3" customFormat="1" ht="15" customHeight="1" x14ac:dyDescent="0.25">
      <c r="A37" s="20">
        <v>5</v>
      </c>
      <c r="B37" s="96" t="s">
        <v>65</v>
      </c>
      <c r="C37" s="296"/>
      <c r="D37" s="270"/>
      <c r="E37" s="270"/>
      <c r="F37" s="270"/>
      <c r="G37" s="270"/>
      <c r="H37" s="270"/>
      <c r="I37" s="265" t="str">
        <f t="shared" si="0"/>
        <v/>
      </c>
      <c r="J37" s="87">
        <f t="shared" si="1"/>
        <v>0</v>
      </c>
      <c r="K37" s="87">
        <f t="shared" si="2"/>
        <v>0</v>
      </c>
      <c r="L37" s="87">
        <f t="shared" si="3"/>
        <v>0</v>
      </c>
      <c r="M37" s="88" t="str">
        <f t="shared" si="4"/>
        <v/>
      </c>
      <c r="N37" s="89" t="str">
        <f t="shared" si="5"/>
        <v/>
      </c>
      <c r="O37" s="90" t="str">
        <f t="shared" si="6"/>
        <v/>
      </c>
      <c r="P37" s="269"/>
      <c r="Q37" s="270"/>
      <c r="R37" s="270"/>
      <c r="S37" s="270"/>
      <c r="T37" s="270"/>
      <c r="U37" s="270"/>
      <c r="V37" s="265" t="str">
        <f t="shared" si="7"/>
        <v/>
      </c>
      <c r="W37" s="265">
        <f t="shared" si="8"/>
        <v>0</v>
      </c>
      <c r="X37" s="265">
        <f t="shared" si="9"/>
        <v>0</v>
      </c>
      <c r="Y37" s="265">
        <f t="shared" si="10"/>
        <v>0</v>
      </c>
      <c r="Z37" s="266" t="str">
        <f t="shared" si="11"/>
        <v/>
      </c>
      <c r="AA37" s="267" t="str">
        <f t="shared" si="12"/>
        <v/>
      </c>
      <c r="AB37" s="268" t="str">
        <f t="shared" si="13"/>
        <v/>
      </c>
      <c r="AC37" s="269"/>
      <c r="AD37" s="270"/>
      <c r="AE37" s="270"/>
      <c r="AF37" s="270"/>
      <c r="AG37" s="270"/>
      <c r="AH37" s="270"/>
      <c r="AI37" s="265" t="str">
        <f t="shared" si="14"/>
        <v/>
      </c>
      <c r="AJ37" s="265">
        <f t="shared" si="15"/>
        <v>0</v>
      </c>
      <c r="AK37" s="265">
        <f t="shared" si="16"/>
        <v>0</v>
      </c>
      <c r="AL37" s="265">
        <f t="shared" si="17"/>
        <v>0</v>
      </c>
      <c r="AM37" s="266" t="str">
        <f t="shared" si="18"/>
        <v/>
      </c>
      <c r="AN37" s="267" t="str">
        <f t="shared" si="19"/>
        <v/>
      </c>
      <c r="AO37" s="268" t="str">
        <f t="shared" si="20"/>
        <v/>
      </c>
      <c r="AP37" s="297"/>
      <c r="AQ37" s="298"/>
      <c r="AR37" s="298"/>
      <c r="AS37" s="298"/>
      <c r="AT37" s="298"/>
      <c r="AU37" s="298"/>
      <c r="AV37" s="265" t="str">
        <f t="shared" si="21"/>
        <v/>
      </c>
      <c r="AW37" s="265">
        <f t="shared" si="22"/>
        <v>0</v>
      </c>
      <c r="AX37" s="265">
        <f t="shared" si="23"/>
        <v>0</v>
      </c>
      <c r="AY37" s="265">
        <f t="shared" si="24"/>
        <v>0</v>
      </c>
      <c r="AZ37" s="266" t="str">
        <f t="shared" si="25"/>
        <v/>
      </c>
      <c r="BA37" s="267" t="str">
        <f t="shared" si="26"/>
        <v/>
      </c>
      <c r="BB37" s="268" t="str">
        <f t="shared" si="27"/>
        <v/>
      </c>
      <c r="BC37" s="82"/>
      <c r="BD37" s="83"/>
      <c r="BE37" s="83"/>
      <c r="BF37" s="83"/>
      <c r="BG37" s="83"/>
      <c r="BH37" s="83"/>
      <c r="BI37" s="87" t="str">
        <f t="shared" si="28"/>
        <v/>
      </c>
      <c r="BJ37" s="87">
        <f t="shared" si="29"/>
        <v>0</v>
      </c>
      <c r="BK37" s="87">
        <f t="shared" si="30"/>
        <v>0</v>
      </c>
      <c r="BL37" s="87">
        <f t="shared" si="31"/>
        <v>0</v>
      </c>
      <c r="BM37" s="88" t="str">
        <f t="shared" si="32"/>
        <v/>
      </c>
      <c r="BN37" s="89" t="str">
        <f t="shared" si="33"/>
        <v/>
      </c>
      <c r="BO37" s="90" t="str">
        <f t="shared" si="34"/>
        <v/>
      </c>
      <c r="BP37" s="91">
        <f t="shared" si="35"/>
        <v>0</v>
      </c>
      <c r="BQ37" s="92">
        <f t="shared" si="36"/>
        <v>0</v>
      </c>
      <c r="BR37" s="92">
        <f t="shared" si="37"/>
        <v>0</v>
      </c>
      <c r="BS37" s="92" t="str">
        <f t="shared" si="38"/>
        <v/>
      </c>
      <c r="BT37" s="92" t="str">
        <f t="shared" si="39"/>
        <v/>
      </c>
      <c r="BU37" s="92" t="str">
        <f t="shared" si="40"/>
        <v/>
      </c>
      <c r="BV37" s="92" t="str">
        <f t="shared" si="41"/>
        <v/>
      </c>
      <c r="BW37" s="93" t="str">
        <f t="shared" si="42"/>
        <v/>
      </c>
      <c r="BX37" s="94" t="str">
        <f t="shared" si="43"/>
        <v/>
      </c>
      <c r="BY37" s="95" t="str">
        <f t="shared" si="44"/>
        <v/>
      </c>
    </row>
    <row r="38" spans="1:77" s="3" customFormat="1" ht="15" customHeight="1" x14ac:dyDescent="0.25">
      <c r="A38" s="20">
        <v>6</v>
      </c>
      <c r="B38" s="96" t="s">
        <v>66</v>
      </c>
      <c r="C38" s="296"/>
      <c r="D38" s="270"/>
      <c r="E38" s="270"/>
      <c r="F38" s="270"/>
      <c r="G38" s="270"/>
      <c r="H38" s="270"/>
      <c r="I38" s="265" t="str">
        <f t="shared" si="0"/>
        <v/>
      </c>
      <c r="J38" s="265">
        <f t="shared" si="1"/>
        <v>0</v>
      </c>
      <c r="K38" s="265">
        <f t="shared" si="2"/>
        <v>0</v>
      </c>
      <c r="L38" s="265">
        <f t="shared" si="3"/>
        <v>0</v>
      </c>
      <c r="M38" s="266" t="str">
        <f t="shared" si="4"/>
        <v/>
      </c>
      <c r="N38" s="89" t="str">
        <f t="shared" si="5"/>
        <v/>
      </c>
      <c r="O38" s="90" t="str">
        <f t="shared" si="6"/>
        <v/>
      </c>
      <c r="P38" s="269"/>
      <c r="Q38" s="270"/>
      <c r="R38" s="270"/>
      <c r="S38" s="270"/>
      <c r="T38" s="270"/>
      <c r="U38" s="270"/>
      <c r="V38" s="265" t="str">
        <f t="shared" si="7"/>
        <v/>
      </c>
      <c r="W38" s="265">
        <f t="shared" si="8"/>
        <v>0</v>
      </c>
      <c r="X38" s="265">
        <f t="shared" si="9"/>
        <v>0</v>
      </c>
      <c r="Y38" s="265">
        <f t="shared" si="10"/>
        <v>0</v>
      </c>
      <c r="Z38" s="266" t="str">
        <f t="shared" si="11"/>
        <v/>
      </c>
      <c r="AA38" s="267" t="str">
        <f t="shared" si="12"/>
        <v/>
      </c>
      <c r="AB38" s="268" t="str">
        <f t="shared" si="13"/>
        <v/>
      </c>
      <c r="AC38" s="269"/>
      <c r="AD38" s="270"/>
      <c r="AE38" s="270"/>
      <c r="AF38" s="270"/>
      <c r="AG38" s="270"/>
      <c r="AH38" s="270"/>
      <c r="AI38" s="265" t="str">
        <f t="shared" si="14"/>
        <v/>
      </c>
      <c r="AJ38" s="265">
        <f t="shared" si="15"/>
        <v>0</v>
      </c>
      <c r="AK38" s="265">
        <f t="shared" si="16"/>
        <v>0</v>
      </c>
      <c r="AL38" s="265">
        <f t="shared" si="17"/>
        <v>0</v>
      </c>
      <c r="AM38" s="266" t="str">
        <f t="shared" si="18"/>
        <v/>
      </c>
      <c r="AN38" s="267" t="str">
        <f t="shared" si="19"/>
        <v/>
      </c>
      <c r="AO38" s="268" t="str">
        <f t="shared" si="20"/>
        <v/>
      </c>
      <c r="AP38" s="297"/>
      <c r="AQ38" s="298"/>
      <c r="AR38" s="298"/>
      <c r="AS38" s="298"/>
      <c r="AT38" s="298"/>
      <c r="AU38" s="298"/>
      <c r="AV38" s="265" t="str">
        <f t="shared" si="21"/>
        <v/>
      </c>
      <c r="AW38" s="265">
        <f t="shared" si="22"/>
        <v>0</v>
      </c>
      <c r="AX38" s="265">
        <f t="shared" si="23"/>
        <v>0</v>
      </c>
      <c r="AY38" s="265">
        <f t="shared" si="24"/>
        <v>0</v>
      </c>
      <c r="AZ38" s="266" t="str">
        <f t="shared" si="25"/>
        <v/>
      </c>
      <c r="BA38" s="267" t="str">
        <f t="shared" si="26"/>
        <v/>
      </c>
      <c r="BB38" s="268" t="str">
        <f t="shared" si="27"/>
        <v/>
      </c>
      <c r="BC38" s="82"/>
      <c r="BD38" s="83"/>
      <c r="BE38" s="83"/>
      <c r="BF38" s="83"/>
      <c r="BG38" s="83"/>
      <c r="BH38" s="83"/>
      <c r="BI38" s="87" t="str">
        <f t="shared" si="28"/>
        <v/>
      </c>
      <c r="BJ38" s="87">
        <f t="shared" si="29"/>
        <v>0</v>
      </c>
      <c r="BK38" s="87">
        <f t="shared" si="30"/>
        <v>0</v>
      </c>
      <c r="BL38" s="87">
        <f t="shared" si="31"/>
        <v>0</v>
      </c>
      <c r="BM38" s="88" t="str">
        <f t="shared" si="32"/>
        <v/>
      </c>
      <c r="BN38" s="89" t="str">
        <f t="shared" si="33"/>
        <v/>
      </c>
      <c r="BO38" s="90" t="str">
        <f t="shared" si="34"/>
        <v/>
      </c>
      <c r="BP38" s="91">
        <f t="shared" si="35"/>
        <v>0</v>
      </c>
      <c r="BQ38" s="92">
        <f t="shared" si="36"/>
        <v>0</v>
      </c>
      <c r="BR38" s="92">
        <f t="shared" si="37"/>
        <v>0</v>
      </c>
      <c r="BS38" s="92" t="str">
        <f t="shared" si="38"/>
        <v/>
      </c>
      <c r="BT38" s="92" t="str">
        <f t="shared" si="39"/>
        <v/>
      </c>
      <c r="BU38" s="92" t="str">
        <f t="shared" si="40"/>
        <v/>
      </c>
      <c r="BV38" s="92" t="str">
        <f t="shared" si="41"/>
        <v/>
      </c>
      <c r="BW38" s="93" t="str">
        <f t="shared" si="42"/>
        <v/>
      </c>
      <c r="BX38" s="94" t="str">
        <f t="shared" si="43"/>
        <v/>
      </c>
      <c r="BY38" s="95" t="str">
        <f t="shared" si="44"/>
        <v/>
      </c>
    </row>
    <row r="39" spans="1:77" ht="15" customHeight="1" thickBot="1" x14ac:dyDescent="0.3">
      <c r="A39" s="41">
        <v>7</v>
      </c>
      <c r="B39" s="97" t="s">
        <v>67</v>
      </c>
      <c r="C39" s="202"/>
      <c r="D39" s="203"/>
      <c r="E39" s="203"/>
      <c r="F39" s="203"/>
      <c r="G39" s="203"/>
      <c r="H39" s="203"/>
      <c r="I39" s="117" t="str">
        <f t="shared" si="0"/>
        <v/>
      </c>
      <c r="J39" s="117">
        <f t="shared" si="1"/>
        <v>0</v>
      </c>
      <c r="K39" s="117">
        <f t="shared" si="2"/>
        <v>0</v>
      </c>
      <c r="L39" s="117">
        <f t="shared" si="3"/>
        <v>0</v>
      </c>
      <c r="M39" s="118" t="str">
        <f t="shared" si="4"/>
        <v/>
      </c>
      <c r="N39" s="119" t="str">
        <f t="shared" si="5"/>
        <v/>
      </c>
      <c r="O39" s="120" t="str">
        <f t="shared" si="6"/>
        <v/>
      </c>
      <c r="P39" s="288"/>
      <c r="Q39" s="287"/>
      <c r="R39" s="287"/>
      <c r="S39" s="287"/>
      <c r="T39" s="287"/>
      <c r="U39" s="289"/>
      <c r="V39" s="117" t="str">
        <f t="shared" si="7"/>
        <v/>
      </c>
      <c r="W39" s="117">
        <f t="shared" si="8"/>
        <v>0</v>
      </c>
      <c r="X39" s="117">
        <f t="shared" si="9"/>
        <v>0</v>
      </c>
      <c r="Y39" s="117">
        <f t="shared" si="10"/>
        <v>0</v>
      </c>
      <c r="Z39" s="118" t="str">
        <f t="shared" si="11"/>
        <v/>
      </c>
      <c r="AA39" s="119" t="str">
        <f t="shared" si="12"/>
        <v/>
      </c>
      <c r="AB39" s="120" t="str">
        <f t="shared" si="13"/>
        <v/>
      </c>
      <c r="AC39" s="288"/>
      <c r="AD39" s="287"/>
      <c r="AE39" s="287"/>
      <c r="AF39" s="287"/>
      <c r="AG39" s="287"/>
      <c r="AH39" s="287"/>
      <c r="AI39" s="290" t="str">
        <f t="shared" si="14"/>
        <v/>
      </c>
      <c r="AJ39" s="290">
        <f t="shared" si="15"/>
        <v>0</v>
      </c>
      <c r="AK39" s="290">
        <f t="shared" si="16"/>
        <v>0</v>
      </c>
      <c r="AL39" s="290">
        <f t="shared" si="17"/>
        <v>0</v>
      </c>
      <c r="AM39" s="291" t="str">
        <f t="shared" si="18"/>
        <v/>
      </c>
      <c r="AN39" s="292" t="str">
        <f t="shared" si="19"/>
        <v/>
      </c>
      <c r="AO39" s="293" t="str">
        <f t="shared" si="20"/>
        <v/>
      </c>
      <c r="AP39" s="299"/>
      <c r="AQ39" s="300"/>
      <c r="AR39" s="300"/>
      <c r="AS39" s="300"/>
      <c r="AT39" s="300"/>
      <c r="AU39" s="300"/>
      <c r="AV39" s="290" t="str">
        <f t="shared" si="21"/>
        <v/>
      </c>
      <c r="AW39" s="290">
        <f t="shared" si="22"/>
        <v>0</v>
      </c>
      <c r="AX39" s="290">
        <f t="shared" si="23"/>
        <v>0</v>
      </c>
      <c r="AY39" s="290">
        <f t="shared" si="24"/>
        <v>0</v>
      </c>
      <c r="AZ39" s="291" t="str">
        <f t="shared" si="25"/>
        <v/>
      </c>
      <c r="BA39" s="292" t="str">
        <f t="shared" si="26"/>
        <v/>
      </c>
      <c r="BB39" s="293" t="str">
        <f t="shared" si="27"/>
        <v/>
      </c>
      <c r="BC39" s="294"/>
      <c r="BD39" s="295"/>
      <c r="BE39" s="295"/>
      <c r="BF39" s="295"/>
      <c r="BG39" s="295"/>
      <c r="BH39" s="295"/>
      <c r="BI39" s="117" t="str">
        <f t="shared" si="28"/>
        <v/>
      </c>
      <c r="BJ39" s="117">
        <f t="shared" si="29"/>
        <v>0</v>
      </c>
      <c r="BK39" s="117">
        <f t="shared" si="30"/>
        <v>0</v>
      </c>
      <c r="BL39" s="117">
        <f t="shared" si="31"/>
        <v>0</v>
      </c>
      <c r="BM39" s="118" t="str">
        <f t="shared" si="32"/>
        <v/>
      </c>
      <c r="BN39" s="119" t="str">
        <f t="shared" si="33"/>
        <v/>
      </c>
      <c r="BO39" s="120" t="str">
        <f t="shared" si="34"/>
        <v/>
      </c>
      <c r="BP39" s="121">
        <f t="shared" si="35"/>
        <v>0</v>
      </c>
      <c r="BQ39" s="122">
        <f t="shared" si="36"/>
        <v>0</v>
      </c>
      <c r="BR39" s="122">
        <f t="shared" si="37"/>
        <v>0</v>
      </c>
      <c r="BS39" s="122" t="str">
        <f t="shared" si="38"/>
        <v/>
      </c>
      <c r="BT39" s="122" t="str">
        <f t="shared" si="39"/>
        <v/>
      </c>
      <c r="BU39" s="122" t="str">
        <f t="shared" si="40"/>
        <v/>
      </c>
      <c r="BV39" s="122" t="str">
        <f t="shared" si="41"/>
        <v/>
      </c>
      <c r="BW39" s="123" t="str">
        <f t="shared" si="42"/>
        <v/>
      </c>
      <c r="BX39" s="124" t="str">
        <f t="shared" si="43"/>
        <v/>
      </c>
      <c r="BY39" s="125" t="str">
        <f t="shared" si="44"/>
        <v/>
      </c>
    </row>
    <row r="40" spans="1:77" ht="15" customHeight="1" thickTop="1" thickBot="1" x14ac:dyDescent="0.3">
      <c r="A40" s="381" t="s">
        <v>2</v>
      </c>
      <c r="B40" s="382"/>
      <c r="C40" s="27" t="str">
        <f t="shared" ref="C40:I40" si="48">IF(SUM(C6:C39)&gt;0,SUM(C6:C39),"")</f>
        <v/>
      </c>
      <c r="D40" s="28" t="str">
        <f t="shared" si="48"/>
        <v/>
      </c>
      <c r="E40" s="28">
        <f t="shared" si="48"/>
        <v>5</v>
      </c>
      <c r="F40" s="28">
        <f t="shared" si="48"/>
        <v>12</v>
      </c>
      <c r="G40" s="28">
        <f t="shared" si="48"/>
        <v>7</v>
      </c>
      <c r="H40" s="28" t="str">
        <f t="shared" si="48"/>
        <v/>
      </c>
      <c r="I40" s="28">
        <f t="shared" si="48"/>
        <v>24</v>
      </c>
      <c r="J40" s="28">
        <f>SUM(J6:J39)</f>
        <v>24</v>
      </c>
      <c r="K40" s="28">
        <f>SUM(K6:K39)</f>
        <v>19</v>
      </c>
      <c r="L40" s="28">
        <f>SUM(L6:L39)</f>
        <v>98</v>
      </c>
      <c r="M40" s="29">
        <f>IF(SUM(D40:G40)&gt;0,L40/SUM(D40:G40),"")</f>
        <v>4.083333333333333</v>
      </c>
      <c r="N40" s="30">
        <f>IF(SUM(D40:G40)&gt;0,J40/SUM(D40:G40),"")</f>
        <v>1</v>
      </c>
      <c r="O40" s="32">
        <f>IF(SUM(D40:G40)&gt;0,K40/SUM(D40:G40),"")</f>
        <v>0.79166666666666663</v>
      </c>
      <c r="P40" s="27" t="str">
        <f t="shared" ref="P40:V40" si="49">IF(SUM(P6:P39)&gt;0,SUM(P6:P39),"")</f>
        <v/>
      </c>
      <c r="Q40" s="28" t="str">
        <f t="shared" si="49"/>
        <v/>
      </c>
      <c r="R40" s="28">
        <f t="shared" si="49"/>
        <v>4</v>
      </c>
      <c r="S40" s="28">
        <f t="shared" si="49"/>
        <v>5</v>
      </c>
      <c r="T40" s="28">
        <f t="shared" si="49"/>
        <v>17</v>
      </c>
      <c r="U40" s="28" t="str">
        <f t="shared" si="49"/>
        <v/>
      </c>
      <c r="V40" s="28">
        <f t="shared" si="49"/>
        <v>26</v>
      </c>
      <c r="W40" s="28">
        <f>SUM(W6:W39)</f>
        <v>26</v>
      </c>
      <c r="X40" s="28">
        <f>SUM(X6:X39)</f>
        <v>22</v>
      </c>
      <c r="Y40" s="28">
        <f>SUM(Y6:Y39)</f>
        <v>117</v>
      </c>
      <c r="Z40" s="29">
        <f>IF(SUM(Q40:T40)&gt;0,Y40/SUM(Q40:T40),"")</f>
        <v>4.5</v>
      </c>
      <c r="AA40" s="30">
        <f>IF(SUM(Q40:T40)&gt;0,W40/SUM(Q40:T40),"")</f>
        <v>1</v>
      </c>
      <c r="AB40" s="32">
        <f>IF(SUM(Q40:T40)&gt;0,X40/SUM(Q40:T40),"")</f>
        <v>0.84615384615384615</v>
      </c>
      <c r="AC40" s="27" t="str">
        <f t="shared" ref="AC40:AI40" si="50">IF(SUM(AC6:AC39)&gt;0,SUM(AC6:AC39),"")</f>
        <v/>
      </c>
      <c r="AD40" s="28" t="str">
        <f t="shared" si="50"/>
        <v/>
      </c>
      <c r="AE40" s="28">
        <f t="shared" si="50"/>
        <v>25</v>
      </c>
      <c r="AF40" s="28">
        <f t="shared" si="50"/>
        <v>15</v>
      </c>
      <c r="AG40" s="28">
        <f t="shared" si="50"/>
        <v>8</v>
      </c>
      <c r="AH40" s="28" t="str">
        <f t="shared" si="50"/>
        <v/>
      </c>
      <c r="AI40" s="28">
        <f t="shared" si="50"/>
        <v>48</v>
      </c>
      <c r="AJ40" s="28">
        <f>SUM(AJ6:AJ39)</f>
        <v>48</v>
      </c>
      <c r="AK40" s="28">
        <f>SUM(AK6:AK39)</f>
        <v>23</v>
      </c>
      <c r="AL40" s="28">
        <f>SUM(AL6:AL39)</f>
        <v>175</v>
      </c>
      <c r="AM40" s="29">
        <f>IF(SUM(AD40:AG40)&gt;0,AL40/SUM(AD40:AG40),"")</f>
        <v>3.6458333333333335</v>
      </c>
      <c r="AN40" s="30">
        <f>IF(SUM(AD40:AG40)&gt;0,AJ40/SUM(AD40:AG40),"")</f>
        <v>1</v>
      </c>
      <c r="AO40" s="32">
        <f>IF(SUM(AD40:AG40)&gt;0,AK40/SUM(AD40:AG40),"")</f>
        <v>0.47916666666666669</v>
      </c>
      <c r="AP40" s="27" t="str">
        <f t="shared" ref="AP40:AV40" si="51">IF(SUM(AP6:AP39)&gt;0,SUM(AP6:AP39),"")</f>
        <v/>
      </c>
      <c r="AQ40" s="28" t="str">
        <f t="shared" si="51"/>
        <v/>
      </c>
      <c r="AR40" s="28" t="str">
        <f t="shared" si="51"/>
        <v/>
      </c>
      <c r="AS40" s="28" t="str">
        <f t="shared" si="51"/>
        <v/>
      </c>
      <c r="AT40" s="28" t="str">
        <f t="shared" si="51"/>
        <v/>
      </c>
      <c r="AU40" s="28" t="str">
        <f t="shared" si="51"/>
        <v/>
      </c>
      <c r="AV40" s="28" t="str">
        <f t="shared" si="51"/>
        <v/>
      </c>
      <c r="AW40" s="28">
        <f>SUM(AW6:AW39)</f>
        <v>0</v>
      </c>
      <c r="AX40" s="28">
        <f>SUM(AX6:AX39)</f>
        <v>0</v>
      </c>
      <c r="AY40" s="28">
        <f>SUM(AY6:AY39)</f>
        <v>0</v>
      </c>
      <c r="AZ40" s="29" t="str">
        <f>IF(SUM(AQ40:AT40)&gt;0,AY40/SUM(AQ40:AT40),"")</f>
        <v/>
      </c>
      <c r="BA40" s="30" t="str">
        <f>IF(SUM(AQ40:AT40)&gt;0,AW40/SUM(AQ40:AT40),"")</f>
        <v/>
      </c>
      <c r="BB40" s="32" t="str">
        <f>IF(SUM(AQ40:AT40)&gt;0,AX40/SUM(AQ38:AT40),"")</f>
        <v/>
      </c>
      <c r="BC40" s="27" t="str">
        <f t="shared" ref="BC40:BI40" si="52">IF(SUM(BC6:BC39)&gt;0,SUM(BC6:BC39),"")</f>
        <v/>
      </c>
      <c r="BD40" s="28" t="str">
        <f t="shared" si="52"/>
        <v/>
      </c>
      <c r="BE40" s="28">
        <f t="shared" si="52"/>
        <v>12</v>
      </c>
      <c r="BF40" s="28">
        <f t="shared" si="52"/>
        <v>7</v>
      </c>
      <c r="BG40" s="28">
        <f t="shared" si="52"/>
        <v>13</v>
      </c>
      <c r="BH40" s="28" t="str">
        <f t="shared" si="52"/>
        <v/>
      </c>
      <c r="BI40" s="28">
        <f t="shared" si="52"/>
        <v>32</v>
      </c>
      <c r="BJ40" s="28">
        <f>SUM(BJ6:BJ39)</f>
        <v>32</v>
      </c>
      <c r="BK40" s="28">
        <f>SUM(BK6:BK39)</f>
        <v>20</v>
      </c>
      <c r="BL40" s="28">
        <f>SUM(BL6:BL39)</f>
        <v>129</v>
      </c>
      <c r="BM40" s="29">
        <f>IF(SUM(BD40:BG40)&gt;0,BL40/SUM(BD40:BG40),"")</f>
        <v>4.03125</v>
      </c>
      <c r="BN40" s="30">
        <f>IF(SUM(BD40:BG40)&gt;0,BJ40/SUM(BD40:BG40),"")</f>
        <v>1</v>
      </c>
      <c r="BO40" s="32">
        <f>IF(SUM(BD40:BG40)&gt;0,BK40/SUM(BD40:BG40),"")</f>
        <v>0.625</v>
      </c>
      <c r="BP40" s="27">
        <f>SUM(BP6:BP39)</f>
        <v>130</v>
      </c>
      <c r="BQ40" s="28">
        <f>SUM(BQ6:BQ39)</f>
        <v>84</v>
      </c>
      <c r="BR40" s="28">
        <f>SUM(BR6:BR39)</f>
        <v>519</v>
      </c>
      <c r="BS40" s="28">
        <f>IF(SUM(BS6:BS39)&gt;0,SUM(BS6:BS39),"")</f>
        <v>130</v>
      </c>
      <c r="BT40" s="28">
        <f>IF(SUM(BT6:BT39)&gt;0,SUM(BT6:BT39),"")</f>
        <v>130</v>
      </c>
      <c r="BU40" s="28" t="str">
        <f>IF(SUM(BU6:BU39)&gt;0,SUM(BU6:BU39),"")</f>
        <v/>
      </c>
      <c r="BV40" s="28" t="str">
        <f>IF(SUM(BV6:BV39)&gt;0,SUM(BV6:BV39),"")</f>
        <v/>
      </c>
      <c r="BW40" s="29">
        <f>IF(BT40&lt;&gt;"",BR40/BT40,"")</f>
        <v>3.9923076923076923</v>
      </c>
      <c r="BX40" s="30">
        <f>IF(BT40&lt;&gt;"",BP40/BT40,"")</f>
        <v>1</v>
      </c>
      <c r="BY40" s="31">
        <f>IF(BT40&lt;&gt;"",BQ40/BT40,"")</f>
        <v>0.64615384615384619</v>
      </c>
    </row>
    <row r="41" spans="1:77" ht="15.75" hidden="1" customHeight="1" thickTop="1" x14ac:dyDescent="0.25"/>
  </sheetData>
  <sheetProtection algorithmName="SHA-512" hashValue="hKeCZk85bbJKZDPM97Lj+QloJp8ogdhUwwf1Ve0UpYEnVLpd1C+zwo2+eO6DBbv3Y7h4KjJ3zrQq0TJBQhLBlw==" saltValue="qlNQvjWGOmKWmJaC6vusmw==" spinCount="100000" sheet="1" objects="1" scenarios="1"/>
  <mergeCells count="30">
    <mergeCell ref="BC3:BO3"/>
    <mergeCell ref="BP3:BY3"/>
    <mergeCell ref="C4:L4"/>
    <mergeCell ref="C1:M2"/>
    <mergeCell ref="N1:O2"/>
    <mergeCell ref="P1:BY2"/>
    <mergeCell ref="AA4:AB4"/>
    <mergeCell ref="AC4:AL4"/>
    <mergeCell ref="AC3:AO3"/>
    <mergeCell ref="BX4:BY4"/>
    <mergeCell ref="BC4:BL4"/>
    <mergeCell ref="BM4:BM5"/>
    <mergeCell ref="BN4:BO4"/>
    <mergeCell ref="BW4:BW5"/>
    <mergeCell ref="A1:B2"/>
    <mergeCell ref="A3:A5"/>
    <mergeCell ref="B3:B5"/>
    <mergeCell ref="C3:O3"/>
    <mergeCell ref="P3:AB3"/>
    <mergeCell ref="A40:B40"/>
    <mergeCell ref="AP3:BB3"/>
    <mergeCell ref="AP4:AY4"/>
    <mergeCell ref="AZ4:AZ5"/>
    <mergeCell ref="BA4:BB4"/>
    <mergeCell ref="AM4:AM5"/>
    <mergeCell ref="AN4:AO4"/>
    <mergeCell ref="M4:M5"/>
    <mergeCell ref="N4:O4"/>
    <mergeCell ref="P4:Y4"/>
    <mergeCell ref="Z4:Z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Q33"/>
  <sheetViews>
    <sheetView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E18" sqref="E18"/>
    </sheetView>
  </sheetViews>
  <sheetFormatPr defaultColWidth="0" defaultRowHeight="0" customHeight="1" zeroHeight="1" x14ac:dyDescent="0.25"/>
  <cols>
    <col min="1" max="1" width="3" style="34" bestFit="1" customWidth="1"/>
    <col min="2" max="2" width="38.5703125" style="34" customWidth="1"/>
    <col min="3" max="8" width="4.7109375" style="1" customWidth="1"/>
    <col min="9" max="9" width="5" style="1" customWidth="1"/>
    <col min="10" max="11" width="5" style="1" hidden="1" customWidth="1"/>
    <col min="12" max="12" width="6" style="1" hidden="1" customWidth="1"/>
    <col min="13" max="13" width="7.7109375" style="1" bestFit="1" customWidth="1"/>
    <col min="14" max="15" width="8.5703125" style="1" customWidth="1"/>
    <col min="16" max="21" width="4.7109375" style="1" customWidth="1"/>
    <col min="22" max="22" width="5" style="1" customWidth="1"/>
    <col min="23" max="24" width="5" style="1" hidden="1" customWidth="1"/>
    <col min="25" max="25" width="6" style="1" hidden="1" customWidth="1"/>
    <col min="26" max="26" width="7.7109375" style="1" bestFit="1" customWidth="1"/>
    <col min="27" max="28" width="8.5703125" style="1" customWidth="1"/>
    <col min="29" max="31" width="11" style="1" hidden="1" customWidth="1"/>
    <col min="32" max="33" width="6" style="1" bestFit="1" customWidth="1"/>
    <col min="34" max="35" width="5" style="1" customWidth="1"/>
    <col min="36" max="36" width="7.7109375" style="1" bestFit="1" customWidth="1"/>
    <col min="37" max="38" width="8.5703125" style="1" customWidth="1"/>
    <col min="39" max="95" width="0" style="34" hidden="1" customWidth="1"/>
    <col min="96" max="16384" width="9.140625" style="34" hidden="1"/>
  </cols>
  <sheetData>
    <row r="1" spans="1:38" ht="16.5" customHeight="1" thickTop="1" x14ac:dyDescent="0.25">
      <c r="A1" s="391" t="s">
        <v>81</v>
      </c>
      <c r="B1" s="418"/>
      <c r="C1" s="337" t="s">
        <v>42</v>
      </c>
      <c r="D1" s="338"/>
      <c r="E1" s="338"/>
      <c r="F1" s="338"/>
      <c r="G1" s="338"/>
      <c r="H1" s="338"/>
      <c r="I1" s="338"/>
      <c r="J1" s="338"/>
      <c r="K1" s="338"/>
      <c r="L1" s="338"/>
      <c r="M1" s="339"/>
      <c r="N1" s="343"/>
      <c r="O1" s="344"/>
      <c r="P1" s="406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</row>
    <row r="2" spans="1:38" ht="16.5" customHeight="1" thickBot="1" x14ac:dyDescent="0.3">
      <c r="A2" s="419"/>
      <c r="B2" s="420"/>
      <c r="C2" s="340"/>
      <c r="D2" s="341"/>
      <c r="E2" s="341"/>
      <c r="F2" s="341"/>
      <c r="G2" s="341"/>
      <c r="H2" s="341"/>
      <c r="I2" s="341"/>
      <c r="J2" s="341"/>
      <c r="K2" s="341"/>
      <c r="L2" s="341"/>
      <c r="M2" s="342"/>
      <c r="N2" s="345"/>
      <c r="O2" s="346"/>
      <c r="P2" s="407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</row>
    <row r="3" spans="1:38" s="12" customFormat="1" ht="15" customHeight="1" thickTop="1" x14ac:dyDescent="0.25">
      <c r="A3" s="421" t="s">
        <v>0</v>
      </c>
      <c r="B3" s="424" t="s">
        <v>1</v>
      </c>
      <c r="C3" s="427" t="s">
        <v>72</v>
      </c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9"/>
      <c r="P3" s="383" t="s">
        <v>73</v>
      </c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5"/>
      <c r="AC3" s="430" t="s">
        <v>36</v>
      </c>
      <c r="AD3" s="431"/>
      <c r="AE3" s="431"/>
      <c r="AF3" s="431"/>
      <c r="AG3" s="431"/>
      <c r="AH3" s="431"/>
      <c r="AI3" s="431"/>
      <c r="AJ3" s="431"/>
      <c r="AK3" s="431"/>
      <c r="AL3" s="432"/>
    </row>
    <row r="4" spans="1:38" s="12" customFormat="1" ht="15" customHeight="1" x14ac:dyDescent="0.25">
      <c r="A4" s="422"/>
      <c r="B4" s="425"/>
      <c r="C4" s="433" t="s">
        <v>4</v>
      </c>
      <c r="D4" s="416"/>
      <c r="E4" s="416"/>
      <c r="F4" s="416"/>
      <c r="G4" s="416"/>
      <c r="H4" s="416"/>
      <c r="I4" s="416"/>
      <c r="J4" s="416"/>
      <c r="K4" s="416"/>
      <c r="L4" s="405"/>
      <c r="M4" s="388" t="s">
        <v>12</v>
      </c>
      <c r="N4" s="413" t="s">
        <v>13</v>
      </c>
      <c r="O4" s="414"/>
      <c r="P4" s="415" t="s">
        <v>4</v>
      </c>
      <c r="Q4" s="416"/>
      <c r="R4" s="416"/>
      <c r="S4" s="416"/>
      <c r="T4" s="416"/>
      <c r="U4" s="416"/>
      <c r="V4" s="416"/>
      <c r="W4" s="416"/>
      <c r="X4" s="416"/>
      <c r="Y4" s="405"/>
      <c r="Z4" s="388" t="s">
        <v>12</v>
      </c>
      <c r="AA4" s="413" t="s">
        <v>13</v>
      </c>
      <c r="AB4" s="414"/>
      <c r="AC4" s="14"/>
      <c r="AD4" s="15"/>
      <c r="AE4" s="15"/>
      <c r="AF4" s="15"/>
      <c r="AG4" s="15"/>
      <c r="AH4" s="15"/>
      <c r="AI4" s="15"/>
      <c r="AJ4" s="434" t="s">
        <v>12</v>
      </c>
      <c r="AK4" s="436" t="s">
        <v>13</v>
      </c>
      <c r="AL4" s="437"/>
    </row>
    <row r="5" spans="1:38" s="12" customFormat="1" ht="15" customHeight="1" thickBot="1" x14ac:dyDescent="0.3">
      <c r="A5" s="423"/>
      <c r="B5" s="426"/>
      <c r="C5" s="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7" t="s">
        <v>16</v>
      </c>
      <c r="K5" s="7" t="s">
        <v>17</v>
      </c>
      <c r="L5" s="8" t="s">
        <v>18</v>
      </c>
      <c r="M5" s="417"/>
      <c r="N5" s="6" t="s">
        <v>14</v>
      </c>
      <c r="O5" s="9" t="s">
        <v>15</v>
      </c>
      <c r="P5" s="10" t="s">
        <v>5</v>
      </c>
      <c r="Q5" s="6" t="s">
        <v>6</v>
      </c>
      <c r="R5" s="6" t="s">
        <v>7</v>
      </c>
      <c r="S5" s="6" t="s">
        <v>8</v>
      </c>
      <c r="T5" s="6" t="s">
        <v>9</v>
      </c>
      <c r="U5" s="6" t="s">
        <v>10</v>
      </c>
      <c r="V5" s="6" t="s">
        <v>11</v>
      </c>
      <c r="W5" s="7" t="s">
        <v>16</v>
      </c>
      <c r="X5" s="7" t="s">
        <v>17</v>
      </c>
      <c r="Y5" s="8" t="s">
        <v>18</v>
      </c>
      <c r="Z5" s="417"/>
      <c r="AA5" s="6" t="s">
        <v>14</v>
      </c>
      <c r="AB5" s="9" t="s">
        <v>15</v>
      </c>
      <c r="AC5" s="16" t="s">
        <v>16</v>
      </c>
      <c r="AD5" s="17" t="s">
        <v>17</v>
      </c>
      <c r="AE5" s="11" t="s">
        <v>18</v>
      </c>
      <c r="AF5" s="18" t="s">
        <v>11</v>
      </c>
      <c r="AG5" s="18" t="s">
        <v>37</v>
      </c>
      <c r="AH5" s="18" t="s">
        <v>38</v>
      </c>
      <c r="AI5" s="18" t="s">
        <v>39</v>
      </c>
      <c r="AJ5" s="435"/>
      <c r="AK5" s="18" t="s">
        <v>14</v>
      </c>
      <c r="AL5" s="19" t="s">
        <v>15</v>
      </c>
    </row>
    <row r="6" spans="1:38" ht="15" customHeight="1" thickTop="1" x14ac:dyDescent="0.25">
      <c r="A6" s="33">
        <v>1</v>
      </c>
      <c r="B6" s="86" t="s">
        <v>19</v>
      </c>
      <c r="C6" s="132"/>
      <c r="D6" s="131"/>
      <c r="E6" s="131"/>
      <c r="F6" s="131"/>
      <c r="G6" s="131"/>
      <c r="H6" s="131"/>
      <c r="I6" s="87" t="str">
        <f>IF(SUM(C6:H6)&gt;0,SUM(C6:H6),"")</f>
        <v/>
      </c>
      <c r="J6" s="87">
        <f>SUM(E6:G6)</f>
        <v>0</v>
      </c>
      <c r="K6" s="87">
        <f>SUM(F6:G6)</f>
        <v>0</v>
      </c>
      <c r="L6" s="87">
        <f>SUM(D6)*2+SUM(E6)*3+SUM(F6)*4+SUM(G6)*5</f>
        <v>0</v>
      </c>
      <c r="M6" s="88" t="str">
        <f>IF(SUM(D6:G6)&gt;0,L6/SUM(D6:G6),"")</f>
        <v/>
      </c>
      <c r="N6" s="89" t="str">
        <f>IF(SUM(D6:G6)&gt;0,J6/SUM(D6:G6),"")</f>
        <v/>
      </c>
      <c r="O6" s="90" t="str">
        <f>IF(SUM(D6:G6)&gt;0,K6/SUM(D6:G6),"")</f>
        <v/>
      </c>
      <c r="P6" s="130"/>
      <c r="Q6" s="131"/>
      <c r="R6" s="131"/>
      <c r="S6" s="131"/>
      <c r="T6" s="131"/>
      <c r="U6" s="131"/>
      <c r="V6" s="87" t="str">
        <f>IF(SUM(P6:U6)&gt;0,SUM(P6:U6),"")</f>
        <v/>
      </c>
      <c r="W6" s="87">
        <f>SUM(R6:T6)</f>
        <v>0</v>
      </c>
      <c r="X6" s="87">
        <f>SUM(S6:T6)</f>
        <v>0</v>
      </c>
      <c r="Y6" s="87">
        <f>SUM(Q6)*2+SUM(R6)*3+SUM(S6)*4+SUM(T6)*5</f>
        <v>0</v>
      </c>
      <c r="Z6" s="88" t="str">
        <f>IF(SUM(Q6:T6)&gt;0,Y6/SUM(Q6:T6),"")</f>
        <v/>
      </c>
      <c r="AA6" s="89" t="str">
        <f>IF(SUM(Q6:T6)&gt;0,W6/SUM(Q6:T6),"")</f>
        <v/>
      </c>
      <c r="AB6" s="90" t="str">
        <f>IF(SUM(Q6:T6)&gt;0,X6/SUM(Q6:T6),"")</f>
        <v/>
      </c>
      <c r="AC6" s="91">
        <f t="shared" ref="AC6:AC31" si="0">SUM(J6,W6)</f>
        <v>0</v>
      </c>
      <c r="AD6" s="92">
        <f t="shared" ref="AD6:AD31" si="1">SUM(K6,X6)</f>
        <v>0</v>
      </c>
      <c r="AE6" s="92">
        <f t="shared" ref="AE6:AE31" si="2">SUM(L6,Y6)</f>
        <v>0</v>
      </c>
      <c r="AF6" s="92" t="str">
        <f t="shared" ref="AF6:AF31" si="3">IF(SUM(I6,V6)&gt;0,SUM(I6,V6),"")</f>
        <v/>
      </c>
      <c r="AG6" s="92" t="str">
        <f t="shared" ref="AG6:AG31" si="4">IF(SUM(D6:G6,Q6:T6)&gt;0,SUM(D6:G6,Q6:T6),"")</f>
        <v/>
      </c>
      <c r="AH6" s="92" t="str">
        <f t="shared" ref="AH6:AH31" si="5">IF(SUM(C6,P6)&gt;0,SUM(C6,P6),"")</f>
        <v/>
      </c>
      <c r="AI6" s="92" t="str">
        <f t="shared" ref="AI6:AI31" si="6">IF(SUM(H6,U6)&gt;0,SUM(H6,U6),"")</f>
        <v/>
      </c>
      <c r="AJ6" s="93" t="str">
        <f>IF(AG6&lt;&gt;"",AE6/AG6,"")</f>
        <v/>
      </c>
      <c r="AK6" s="94" t="str">
        <f>IF(AG6&lt;&gt;"",AC6/AG6,"")</f>
        <v/>
      </c>
      <c r="AL6" s="95" t="str">
        <f>IF(AG6&lt;&gt;"",AD6/AG6,"")</f>
        <v/>
      </c>
    </row>
    <row r="7" spans="1:38" ht="15" customHeight="1" x14ac:dyDescent="0.25">
      <c r="A7" s="20">
        <v>2</v>
      </c>
      <c r="B7" s="96" t="s">
        <v>20</v>
      </c>
      <c r="C7" s="133"/>
      <c r="D7" s="83"/>
      <c r="E7" s="83"/>
      <c r="F7" s="83"/>
      <c r="G7" s="83"/>
      <c r="H7" s="83"/>
      <c r="I7" s="87" t="str">
        <f t="shared" ref="I7:I31" si="7">IF(SUM(C7:H7)&gt;0,SUM(C7:H7),"")</f>
        <v/>
      </c>
      <c r="J7" s="87">
        <f t="shared" ref="J7:J31" si="8">SUM(E7:G7)</f>
        <v>0</v>
      </c>
      <c r="K7" s="87">
        <f t="shared" ref="K7:K31" si="9">SUM(F7:G7)</f>
        <v>0</v>
      </c>
      <c r="L7" s="87">
        <f t="shared" ref="L7:L31" si="10">SUM(D7)*2+SUM(E7)*3+SUM(F7)*4+SUM(G7)*5</f>
        <v>0</v>
      </c>
      <c r="M7" s="88" t="str">
        <f t="shared" ref="M7:M31" si="11">IF(SUM(D7:G7)&gt;0,L7/SUM(D7:G7),"")</f>
        <v/>
      </c>
      <c r="N7" s="89" t="str">
        <f t="shared" ref="N7:N31" si="12">IF(SUM(D7:G7)&gt;0,J7/SUM(D7:G7),"")</f>
        <v/>
      </c>
      <c r="O7" s="90" t="str">
        <f t="shared" ref="O7:O31" si="13">IF(SUM(D7:G7)&gt;0,K7/SUM(D7:G7),"")</f>
        <v/>
      </c>
      <c r="P7" s="82"/>
      <c r="Q7" s="83"/>
      <c r="R7" s="83"/>
      <c r="S7" s="83"/>
      <c r="T7" s="83"/>
      <c r="U7" s="83"/>
      <c r="V7" s="87" t="str">
        <f t="shared" ref="V7:V31" si="14">IF(SUM(P7:U7)&gt;0,SUM(P7:U7),"")</f>
        <v/>
      </c>
      <c r="W7" s="87">
        <f t="shared" ref="W7:W31" si="15">SUM(R7:T7)</f>
        <v>0</v>
      </c>
      <c r="X7" s="87">
        <f t="shared" ref="X7:X31" si="16">SUM(S7:T7)</f>
        <v>0</v>
      </c>
      <c r="Y7" s="87">
        <f t="shared" ref="Y7:Y31" si="17">SUM(Q7)*2+SUM(R7)*3+SUM(S7)*4+SUM(T7)*5</f>
        <v>0</v>
      </c>
      <c r="Z7" s="88" t="str">
        <f t="shared" ref="Z7:Z31" si="18">IF(SUM(Q7:T7)&gt;0,Y7/SUM(Q7:T7),"")</f>
        <v/>
      </c>
      <c r="AA7" s="89" t="str">
        <f t="shared" ref="AA7:AA31" si="19">IF(SUM(Q7:T7)&gt;0,W7/SUM(Q7:T7),"")</f>
        <v/>
      </c>
      <c r="AB7" s="90" t="str">
        <f t="shared" ref="AB7:AB31" si="20">IF(SUM(Q7:T7)&gt;0,X7/SUM(Q7:T7),"")</f>
        <v/>
      </c>
      <c r="AC7" s="91">
        <f t="shared" si="0"/>
        <v>0</v>
      </c>
      <c r="AD7" s="92">
        <f t="shared" si="1"/>
        <v>0</v>
      </c>
      <c r="AE7" s="92">
        <f t="shared" si="2"/>
        <v>0</v>
      </c>
      <c r="AF7" s="92" t="str">
        <f t="shared" si="3"/>
        <v/>
      </c>
      <c r="AG7" s="92" t="str">
        <f t="shared" si="4"/>
        <v/>
      </c>
      <c r="AH7" s="92" t="str">
        <f t="shared" si="5"/>
        <v/>
      </c>
      <c r="AI7" s="92" t="str">
        <f t="shared" si="6"/>
        <v/>
      </c>
      <c r="AJ7" s="93" t="str">
        <f t="shared" ref="AJ7:AJ31" si="21">IF(AG7&lt;&gt;"",AE7/AG7,"")</f>
        <v/>
      </c>
      <c r="AK7" s="94" t="str">
        <f t="shared" ref="AK7:AK31" si="22">IF(AG7&lt;&gt;"",AC7/AG7,"")</f>
        <v/>
      </c>
      <c r="AL7" s="95" t="str">
        <f t="shared" ref="AL7:AL31" si="23">IF(AG7&lt;&gt;"",AD7/AG7,"")</f>
        <v/>
      </c>
    </row>
    <row r="8" spans="1:38" ht="15" customHeight="1" x14ac:dyDescent="0.25">
      <c r="A8" s="20">
        <v>3</v>
      </c>
      <c r="B8" s="96" t="s">
        <v>21</v>
      </c>
      <c r="C8" s="133"/>
      <c r="D8" s="83"/>
      <c r="E8" s="83"/>
      <c r="F8" s="83"/>
      <c r="G8" s="83"/>
      <c r="H8" s="83"/>
      <c r="I8" s="87" t="str">
        <f t="shared" si="7"/>
        <v/>
      </c>
      <c r="J8" s="87">
        <f t="shared" si="8"/>
        <v>0</v>
      </c>
      <c r="K8" s="87">
        <f t="shared" si="9"/>
        <v>0</v>
      </c>
      <c r="L8" s="87">
        <f t="shared" si="10"/>
        <v>0</v>
      </c>
      <c r="M8" s="88" t="str">
        <f t="shared" si="11"/>
        <v/>
      </c>
      <c r="N8" s="89" t="str">
        <f t="shared" si="12"/>
        <v/>
      </c>
      <c r="O8" s="90" t="str">
        <f t="shared" si="13"/>
        <v/>
      </c>
      <c r="P8" s="82"/>
      <c r="Q8" s="83"/>
      <c r="R8" s="83"/>
      <c r="S8" s="83"/>
      <c r="T8" s="83"/>
      <c r="U8" s="83"/>
      <c r="V8" s="87" t="str">
        <f t="shared" si="14"/>
        <v/>
      </c>
      <c r="W8" s="87">
        <f t="shared" si="15"/>
        <v>0</v>
      </c>
      <c r="X8" s="87">
        <f t="shared" si="16"/>
        <v>0</v>
      </c>
      <c r="Y8" s="87">
        <f t="shared" si="17"/>
        <v>0</v>
      </c>
      <c r="Z8" s="88" t="str">
        <f t="shared" si="18"/>
        <v/>
      </c>
      <c r="AA8" s="89" t="str">
        <f t="shared" si="19"/>
        <v/>
      </c>
      <c r="AB8" s="90" t="str">
        <f t="shared" si="20"/>
        <v/>
      </c>
      <c r="AC8" s="91">
        <f t="shared" si="0"/>
        <v>0</v>
      </c>
      <c r="AD8" s="92">
        <f t="shared" si="1"/>
        <v>0</v>
      </c>
      <c r="AE8" s="92">
        <f t="shared" si="2"/>
        <v>0</v>
      </c>
      <c r="AF8" s="92" t="str">
        <f t="shared" si="3"/>
        <v/>
      </c>
      <c r="AG8" s="92" t="str">
        <f t="shared" si="4"/>
        <v/>
      </c>
      <c r="AH8" s="92" t="str">
        <f t="shared" si="5"/>
        <v/>
      </c>
      <c r="AI8" s="92" t="str">
        <f t="shared" si="6"/>
        <v/>
      </c>
      <c r="AJ8" s="93" t="str">
        <f t="shared" si="21"/>
        <v/>
      </c>
      <c r="AK8" s="94" t="str">
        <f t="shared" si="22"/>
        <v/>
      </c>
      <c r="AL8" s="95" t="str">
        <f t="shared" si="23"/>
        <v/>
      </c>
    </row>
    <row r="9" spans="1:38" ht="15" customHeight="1" x14ac:dyDescent="0.25">
      <c r="A9" s="20">
        <v>4</v>
      </c>
      <c r="B9" s="96" t="s">
        <v>22</v>
      </c>
      <c r="C9" s="133"/>
      <c r="D9" s="83"/>
      <c r="E9" s="83"/>
      <c r="F9" s="83"/>
      <c r="G9" s="83"/>
      <c r="H9" s="83"/>
      <c r="I9" s="87" t="str">
        <f t="shared" si="7"/>
        <v/>
      </c>
      <c r="J9" s="87">
        <f t="shared" si="8"/>
        <v>0</v>
      </c>
      <c r="K9" s="87">
        <f t="shared" si="9"/>
        <v>0</v>
      </c>
      <c r="L9" s="87">
        <f t="shared" si="10"/>
        <v>0</v>
      </c>
      <c r="M9" s="88" t="str">
        <f t="shared" si="11"/>
        <v/>
      </c>
      <c r="N9" s="89" t="str">
        <f t="shared" si="12"/>
        <v/>
      </c>
      <c r="O9" s="90" t="str">
        <f t="shared" si="13"/>
        <v/>
      </c>
      <c r="P9" s="82"/>
      <c r="Q9" s="83"/>
      <c r="R9" s="83"/>
      <c r="S9" s="83"/>
      <c r="T9" s="83"/>
      <c r="U9" s="83"/>
      <c r="V9" s="87" t="str">
        <f t="shared" si="14"/>
        <v/>
      </c>
      <c r="W9" s="87">
        <f t="shared" si="15"/>
        <v>0</v>
      </c>
      <c r="X9" s="87">
        <f t="shared" si="16"/>
        <v>0</v>
      </c>
      <c r="Y9" s="87">
        <f t="shared" si="17"/>
        <v>0</v>
      </c>
      <c r="Z9" s="88" t="str">
        <f t="shared" si="18"/>
        <v/>
      </c>
      <c r="AA9" s="89" t="str">
        <f t="shared" si="19"/>
        <v/>
      </c>
      <c r="AB9" s="90" t="str">
        <f t="shared" si="20"/>
        <v/>
      </c>
      <c r="AC9" s="91">
        <f t="shared" si="0"/>
        <v>0</v>
      </c>
      <c r="AD9" s="92">
        <f t="shared" si="1"/>
        <v>0</v>
      </c>
      <c r="AE9" s="92">
        <f t="shared" si="2"/>
        <v>0</v>
      </c>
      <c r="AF9" s="92" t="str">
        <f t="shared" si="3"/>
        <v/>
      </c>
      <c r="AG9" s="92" t="str">
        <f t="shared" si="4"/>
        <v/>
      </c>
      <c r="AH9" s="92" t="str">
        <f t="shared" si="5"/>
        <v/>
      </c>
      <c r="AI9" s="92" t="str">
        <f t="shared" si="6"/>
        <v/>
      </c>
      <c r="AJ9" s="93" t="str">
        <f t="shared" si="21"/>
        <v/>
      </c>
      <c r="AK9" s="94" t="str">
        <f t="shared" si="22"/>
        <v/>
      </c>
      <c r="AL9" s="95" t="str">
        <f t="shared" si="23"/>
        <v/>
      </c>
    </row>
    <row r="10" spans="1:38" ht="15" customHeight="1" x14ac:dyDescent="0.25">
      <c r="A10" s="20">
        <v>5</v>
      </c>
      <c r="B10" s="96" t="s">
        <v>23</v>
      </c>
      <c r="C10" s="133"/>
      <c r="D10" s="83"/>
      <c r="E10" s="83"/>
      <c r="F10" s="83"/>
      <c r="G10" s="83"/>
      <c r="H10" s="83"/>
      <c r="I10" s="87" t="str">
        <f t="shared" si="7"/>
        <v/>
      </c>
      <c r="J10" s="87">
        <f t="shared" si="8"/>
        <v>0</v>
      </c>
      <c r="K10" s="87">
        <f t="shared" si="9"/>
        <v>0</v>
      </c>
      <c r="L10" s="87">
        <f t="shared" si="10"/>
        <v>0</v>
      </c>
      <c r="M10" s="88" t="str">
        <f t="shared" si="11"/>
        <v/>
      </c>
      <c r="N10" s="89" t="str">
        <f t="shared" si="12"/>
        <v/>
      </c>
      <c r="O10" s="90" t="str">
        <f t="shared" si="13"/>
        <v/>
      </c>
      <c r="P10" s="82"/>
      <c r="Q10" s="83"/>
      <c r="R10" s="83"/>
      <c r="S10" s="83"/>
      <c r="T10" s="83"/>
      <c r="U10" s="83"/>
      <c r="V10" s="87" t="str">
        <f t="shared" si="14"/>
        <v/>
      </c>
      <c r="W10" s="87">
        <f t="shared" si="15"/>
        <v>0</v>
      </c>
      <c r="X10" s="87">
        <f t="shared" si="16"/>
        <v>0</v>
      </c>
      <c r="Y10" s="87">
        <f t="shared" si="17"/>
        <v>0</v>
      </c>
      <c r="Z10" s="88" t="str">
        <f t="shared" si="18"/>
        <v/>
      </c>
      <c r="AA10" s="89" t="str">
        <f t="shared" si="19"/>
        <v/>
      </c>
      <c r="AB10" s="90" t="str">
        <f t="shared" si="20"/>
        <v/>
      </c>
      <c r="AC10" s="91">
        <f t="shared" si="0"/>
        <v>0</v>
      </c>
      <c r="AD10" s="92">
        <f t="shared" si="1"/>
        <v>0</v>
      </c>
      <c r="AE10" s="92">
        <f t="shared" si="2"/>
        <v>0</v>
      </c>
      <c r="AF10" s="92" t="str">
        <f t="shared" si="3"/>
        <v/>
      </c>
      <c r="AG10" s="92" t="str">
        <f t="shared" si="4"/>
        <v/>
      </c>
      <c r="AH10" s="92" t="str">
        <f t="shared" si="5"/>
        <v/>
      </c>
      <c r="AI10" s="92" t="str">
        <f t="shared" si="6"/>
        <v/>
      </c>
      <c r="AJ10" s="93" t="str">
        <f t="shared" si="21"/>
        <v/>
      </c>
      <c r="AK10" s="94" t="str">
        <f t="shared" si="22"/>
        <v/>
      </c>
      <c r="AL10" s="95" t="str">
        <f t="shared" si="23"/>
        <v/>
      </c>
    </row>
    <row r="11" spans="1:38" ht="15" customHeight="1" x14ac:dyDescent="0.25">
      <c r="A11" s="20">
        <v>6</v>
      </c>
      <c r="B11" s="96" t="s">
        <v>24</v>
      </c>
      <c r="C11" s="133"/>
      <c r="D11" s="83"/>
      <c r="E11" s="83"/>
      <c r="F11" s="83"/>
      <c r="G11" s="83"/>
      <c r="H11" s="83"/>
      <c r="I11" s="87" t="str">
        <f t="shared" si="7"/>
        <v/>
      </c>
      <c r="J11" s="87">
        <f t="shared" si="8"/>
        <v>0</v>
      </c>
      <c r="K11" s="87">
        <f t="shared" si="9"/>
        <v>0</v>
      </c>
      <c r="L11" s="87">
        <f t="shared" si="10"/>
        <v>0</v>
      </c>
      <c r="M11" s="88" t="str">
        <f t="shared" si="11"/>
        <v/>
      </c>
      <c r="N11" s="89" t="str">
        <f t="shared" si="12"/>
        <v/>
      </c>
      <c r="O11" s="90" t="str">
        <f t="shared" si="13"/>
        <v/>
      </c>
      <c r="P11" s="82"/>
      <c r="Q11" s="83"/>
      <c r="R11" s="83"/>
      <c r="S11" s="83"/>
      <c r="T11" s="83"/>
      <c r="U11" s="83"/>
      <c r="V11" s="87" t="str">
        <f t="shared" si="14"/>
        <v/>
      </c>
      <c r="W11" s="87">
        <f t="shared" si="15"/>
        <v>0</v>
      </c>
      <c r="X11" s="87">
        <f t="shared" si="16"/>
        <v>0</v>
      </c>
      <c r="Y11" s="87">
        <f t="shared" si="17"/>
        <v>0</v>
      </c>
      <c r="Z11" s="88" t="str">
        <f t="shared" si="18"/>
        <v/>
      </c>
      <c r="AA11" s="89" t="str">
        <f t="shared" si="19"/>
        <v/>
      </c>
      <c r="AB11" s="90" t="str">
        <f t="shared" si="20"/>
        <v/>
      </c>
      <c r="AC11" s="91">
        <f t="shared" si="0"/>
        <v>0</v>
      </c>
      <c r="AD11" s="92">
        <f t="shared" si="1"/>
        <v>0</v>
      </c>
      <c r="AE11" s="92">
        <f t="shared" si="2"/>
        <v>0</v>
      </c>
      <c r="AF11" s="92" t="str">
        <f t="shared" si="3"/>
        <v/>
      </c>
      <c r="AG11" s="92" t="str">
        <f t="shared" si="4"/>
        <v/>
      </c>
      <c r="AH11" s="92" t="str">
        <f t="shared" si="5"/>
        <v/>
      </c>
      <c r="AI11" s="92" t="str">
        <f t="shared" si="6"/>
        <v/>
      </c>
      <c r="AJ11" s="93" t="str">
        <f t="shared" si="21"/>
        <v/>
      </c>
      <c r="AK11" s="94" t="str">
        <f t="shared" si="22"/>
        <v/>
      </c>
      <c r="AL11" s="95" t="str">
        <f t="shared" si="23"/>
        <v/>
      </c>
    </row>
    <row r="12" spans="1:38" ht="15" customHeight="1" x14ac:dyDescent="0.25">
      <c r="A12" s="20">
        <v>7</v>
      </c>
      <c r="B12" s="96" t="s">
        <v>25</v>
      </c>
      <c r="C12" s="133"/>
      <c r="D12" s="83"/>
      <c r="E12" s="83"/>
      <c r="F12" s="83"/>
      <c r="G12" s="83"/>
      <c r="H12" s="83"/>
      <c r="I12" s="87" t="str">
        <f t="shared" si="7"/>
        <v/>
      </c>
      <c r="J12" s="87">
        <f t="shared" si="8"/>
        <v>0</v>
      </c>
      <c r="K12" s="87">
        <f t="shared" si="9"/>
        <v>0</v>
      </c>
      <c r="L12" s="87">
        <f t="shared" si="10"/>
        <v>0</v>
      </c>
      <c r="M12" s="88" t="str">
        <f t="shared" si="11"/>
        <v/>
      </c>
      <c r="N12" s="89" t="str">
        <f t="shared" si="12"/>
        <v/>
      </c>
      <c r="O12" s="90" t="str">
        <f t="shared" si="13"/>
        <v/>
      </c>
      <c r="P12" s="82"/>
      <c r="Q12" s="83"/>
      <c r="R12" s="83"/>
      <c r="S12" s="83"/>
      <c r="T12" s="83"/>
      <c r="U12" s="83"/>
      <c r="V12" s="87" t="str">
        <f t="shared" si="14"/>
        <v/>
      </c>
      <c r="W12" s="87">
        <f t="shared" si="15"/>
        <v>0</v>
      </c>
      <c r="X12" s="87">
        <f t="shared" si="16"/>
        <v>0</v>
      </c>
      <c r="Y12" s="87">
        <f t="shared" si="17"/>
        <v>0</v>
      </c>
      <c r="Z12" s="88" t="str">
        <f t="shared" si="18"/>
        <v/>
      </c>
      <c r="AA12" s="89" t="str">
        <f t="shared" si="19"/>
        <v/>
      </c>
      <c r="AB12" s="90" t="str">
        <f t="shared" si="20"/>
        <v/>
      </c>
      <c r="AC12" s="91">
        <f t="shared" si="0"/>
        <v>0</v>
      </c>
      <c r="AD12" s="92">
        <f t="shared" si="1"/>
        <v>0</v>
      </c>
      <c r="AE12" s="92">
        <f t="shared" si="2"/>
        <v>0</v>
      </c>
      <c r="AF12" s="92" t="str">
        <f t="shared" si="3"/>
        <v/>
      </c>
      <c r="AG12" s="92" t="str">
        <f t="shared" si="4"/>
        <v/>
      </c>
      <c r="AH12" s="92" t="str">
        <f t="shared" si="5"/>
        <v/>
      </c>
      <c r="AI12" s="92" t="str">
        <f t="shared" si="6"/>
        <v/>
      </c>
      <c r="AJ12" s="93" t="str">
        <f t="shared" si="21"/>
        <v/>
      </c>
      <c r="AK12" s="94" t="str">
        <f t="shared" si="22"/>
        <v/>
      </c>
      <c r="AL12" s="95" t="str">
        <f t="shared" si="23"/>
        <v/>
      </c>
    </row>
    <row r="13" spans="1:38" ht="15" customHeight="1" x14ac:dyDescent="0.25">
      <c r="A13" s="20">
        <v>8</v>
      </c>
      <c r="B13" s="96" t="s">
        <v>48</v>
      </c>
      <c r="C13" s="133"/>
      <c r="D13" s="83"/>
      <c r="E13" s="83"/>
      <c r="F13" s="83"/>
      <c r="G13" s="83"/>
      <c r="H13" s="83"/>
      <c r="I13" s="87" t="str">
        <f t="shared" si="7"/>
        <v/>
      </c>
      <c r="J13" s="87">
        <f t="shared" si="8"/>
        <v>0</v>
      </c>
      <c r="K13" s="87">
        <f t="shared" si="9"/>
        <v>0</v>
      </c>
      <c r="L13" s="87">
        <f t="shared" si="10"/>
        <v>0</v>
      </c>
      <c r="M13" s="88" t="str">
        <f t="shared" si="11"/>
        <v/>
      </c>
      <c r="N13" s="89" t="str">
        <f t="shared" si="12"/>
        <v/>
      </c>
      <c r="O13" s="90" t="str">
        <f t="shared" si="13"/>
        <v/>
      </c>
      <c r="P13" s="82"/>
      <c r="Q13" s="83"/>
      <c r="R13" s="83"/>
      <c r="S13" s="83"/>
      <c r="T13" s="83"/>
      <c r="U13" s="83"/>
      <c r="V13" s="87" t="str">
        <f t="shared" si="14"/>
        <v/>
      </c>
      <c r="W13" s="87">
        <f t="shared" si="15"/>
        <v>0</v>
      </c>
      <c r="X13" s="87">
        <f t="shared" si="16"/>
        <v>0</v>
      </c>
      <c r="Y13" s="87">
        <f t="shared" si="17"/>
        <v>0</v>
      </c>
      <c r="Z13" s="88" t="str">
        <f t="shared" si="18"/>
        <v/>
      </c>
      <c r="AA13" s="89" t="str">
        <f t="shared" si="19"/>
        <v/>
      </c>
      <c r="AB13" s="90" t="str">
        <f t="shared" si="20"/>
        <v/>
      </c>
      <c r="AC13" s="91">
        <f t="shared" si="0"/>
        <v>0</v>
      </c>
      <c r="AD13" s="92">
        <f t="shared" si="1"/>
        <v>0</v>
      </c>
      <c r="AE13" s="92">
        <f t="shared" si="2"/>
        <v>0</v>
      </c>
      <c r="AF13" s="92" t="str">
        <f t="shared" si="3"/>
        <v/>
      </c>
      <c r="AG13" s="92" t="str">
        <f t="shared" si="4"/>
        <v/>
      </c>
      <c r="AH13" s="92" t="str">
        <f t="shared" si="5"/>
        <v/>
      </c>
      <c r="AI13" s="92" t="str">
        <f t="shared" si="6"/>
        <v/>
      </c>
      <c r="AJ13" s="93" t="str">
        <f t="shared" si="21"/>
        <v/>
      </c>
      <c r="AK13" s="94" t="str">
        <f t="shared" si="22"/>
        <v/>
      </c>
      <c r="AL13" s="95" t="str">
        <f t="shared" si="23"/>
        <v/>
      </c>
    </row>
    <row r="14" spans="1:38" ht="15" customHeight="1" x14ac:dyDescent="0.25">
      <c r="A14" s="20">
        <v>9</v>
      </c>
      <c r="B14" s="96" t="s">
        <v>49</v>
      </c>
      <c r="C14" s="133"/>
      <c r="D14" s="83"/>
      <c r="E14" s="83"/>
      <c r="F14" s="83"/>
      <c r="G14" s="83"/>
      <c r="H14" s="83"/>
      <c r="I14" s="87" t="str">
        <f t="shared" si="7"/>
        <v/>
      </c>
      <c r="J14" s="87">
        <f t="shared" si="8"/>
        <v>0</v>
      </c>
      <c r="K14" s="87">
        <f t="shared" si="9"/>
        <v>0</v>
      </c>
      <c r="L14" s="87">
        <f t="shared" si="10"/>
        <v>0</v>
      </c>
      <c r="M14" s="88" t="str">
        <f t="shared" si="11"/>
        <v/>
      </c>
      <c r="N14" s="89" t="str">
        <f t="shared" si="12"/>
        <v/>
      </c>
      <c r="O14" s="90" t="str">
        <f t="shared" si="13"/>
        <v/>
      </c>
      <c r="P14" s="82"/>
      <c r="Q14" s="83"/>
      <c r="R14" s="83"/>
      <c r="S14" s="83"/>
      <c r="T14" s="83"/>
      <c r="U14" s="83"/>
      <c r="V14" s="87" t="str">
        <f t="shared" si="14"/>
        <v/>
      </c>
      <c r="W14" s="87">
        <f t="shared" si="15"/>
        <v>0</v>
      </c>
      <c r="X14" s="87">
        <f t="shared" si="16"/>
        <v>0</v>
      </c>
      <c r="Y14" s="87">
        <f t="shared" si="17"/>
        <v>0</v>
      </c>
      <c r="Z14" s="88" t="str">
        <f t="shared" si="18"/>
        <v/>
      </c>
      <c r="AA14" s="89" t="str">
        <f t="shared" si="19"/>
        <v/>
      </c>
      <c r="AB14" s="90" t="str">
        <f t="shared" si="20"/>
        <v/>
      </c>
      <c r="AC14" s="91">
        <f t="shared" si="0"/>
        <v>0</v>
      </c>
      <c r="AD14" s="92">
        <f t="shared" si="1"/>
        <v>0</v>
      </c>
      <c r="AE14" s="92">
        <f t="shared" si="2"/>
        <v>0</v>
      </c>
      <c r="AF14" s="92" t="str">
        <f t="shared" si="3"/>
        <v/>
      </c>
      <c r="AG14" s="92" t="str">
        <f t="shared" si="4"/>
        <v/>
      </c>
      <c r="AH14" s="92" t="str">
        <f t="shared" si="5"/>
        <v/>
      </c>
      <c r="AI14" s="92" t="str">
        <f t="shared" si="6"/>
        <v/>
      </c>
      <c r="AJ14" s="93" t="str">
        <f t="shared" si="21"/>
        <v/>
      </c>
      <c r="AK14" s="94" t="str">
        <f t="shared" si="22"/>
        <v/>
      </c>
      <c r="AL14" s="95" t="str">
        <f t="shared" si="23"/>
        <v/>
      </c>
    </row>
    <row r="15" spans="1:38" ht="15" customHeight="1" x14ac:dyDescent="0.25">
      <c r="A15" s="20">
        <v>10</v>
      </c>
      <c r="B15" s="96" t="s">
        <v>50</v>
      </c>
      <c r="C15" s="133"/>
      <c r="D15" s="83"/>
      <c r="E15" s="83"/>
      <c r="F15" s="83"/>
      <c r="G15" s="83"/>
      <c r="H15" s="83"/>
      <c r="I15" s="87" t="str">
        <f t="shared" si="7"/>
        <v/>
      </c>
      <c r="J15" s="87">
        <f t="shared" si="8"/>
        <v>0</v>
      </c>
      <c r="K15" s="87">
        <f t="shared" si="9"/>
        <v>0</v>
      </c>
      <c r="L15" s="87">
        <f t="shared" si="10"/>
        <v>0</v>
      </c>
      <c r="M15" s="88" t="str">
        <f t="shared" si="11"/>
        <v/>
      </c>
      <c r="N15" s="89" t="str">
        <f t="shared" si="12"/>
        <v/>
      </c>
      <c r="O15" s="90" t="str">
        <f t="shared" si="13"/>
        <v/>
      </c>
      <c r="P15" s="82"/>
      <c r="Q15" s="83"/>
      <c r="R15" s="83"/>
      <c r="S15" s="83"/>
      <c r="T15" s="83"/>
      <c r="U15" s="83"/>
      <c r="V15" s="87" t="str">
        <f t="shared" si="14"/>
        <v/>
      </c>
      <c r="W15" s="87">
        <f t="shared" si="15"/>
        <v>0</v>
      </c>
      <c r="X15" s="87">
        <f t="shared" si="16"/>
        <v>0</v>
      </c>
      <c r="Y15" s="87">
        <f t="shared" si="17"/>
        <v>0</v>
      </c>
      <c r="Z15" s="88" t="str">
        <f t="shared" si="18"/>
        <v/>
      </c>
      <c r="AA15" s="89" t="str">
        <f t="shared" si="19"/>
        <v/>
      </c>
      <c r="AB15" s="90" t="str">
        <f t="shared" si="20"/>
        <v/>
      </c>
      <c r="AC15" s="91">
        <f t="shared" si="0"/>
        <v>0</v>
      </c>
      <c r="AD15" s="92">
        <f t="shared" si="1"/>
        <v>0</v>
      </c>
      <c r="AE15" s="92">
        <f t="shared" si="2"/>
        <v>0</v>
      </c>
      <c r="AF15" s="92" t="str">
        <f t="shared" si="3"/>
        <v/>
      </c>
      <c r="AG15" s="92" t="str">
        <f t="shared" si="4"/>
        <v/>
      </c>
      <c r="AH15" s="92" t="str">
        <f t="shared" si="5"/>
        <v/>
      </c>
      <c r="AI15" s="92" t="str">
        <f t="shared" si="6"/>
        <v/>
      </c>
      <c r="AJ15" s="93" t="str">
        <f t="shared" si="21"/>
        <v/>
      </c>
      <c r="AK15" s="94" t="str">
        <f t="shared" si="22"/>
        <v/>
      </c>
      <c r="AL15" s="95" t="str">
        <f t="shared" si="23"/>
        <v/>
      </c>
    </row>
    <row r="16" spans="1:38" ht="15" customHeight="1" x14ac:dyDescent="0.25">
      <c r="A16" s="20">
        <v>11</v>
      </c>
      <c r="B16" s="96" t="s">
        <v>51</v>
      </c>
      <c r="C16" s="133"/>
      <c r="D16" s="83"/>
      <c r="E16" s="83"/>
      <c r="F16" s="83"/>
      <c r="G16" s="83"/>
      <c r="H16" s="83"/>
      <c r="I16" s="87" t="str">
        <f t="shared" si="7"/>
        <v/>
      </c>
      <c r="J16" s="87">
        <f t="shared" si="8"/>
        <v>0</v>
      </c>
      <c r="K16" s="87">
        <f t="shared" si="9"/>
        <v>0</v>
      </c>
      <c r="L16" s="87">
        <f t="shared" si="10"/>
        <v>0</v>
      </c>
      <c r="M16" s="88" t="str">
        <f t="shared" si="11"/>
        <v/>
      </c>
      <c r="N16" s="89" t="str">
        <f t="shared" si="12"/>
        <v/>
      </c>
      <c r="O16" s="90" t="str">
        <f t="shared" si="13"/>
        <v/>
      </c>
      <c r="P16" s="82"/>
      <c r="Q16" s="83"/>
      <c r="R16" s="83"/>
      <c r="S16" s="83"/>
      <c r="T16" s="83"/>
      <c r="U16" s="83"/>
      <c r="V16" s="87" t="str">
        <f t="shared" si="14"/>
        <v/>
      </c>
      <c r="W16" s="87">
        <f t="shared" si="15"/>
        <v>0</v>
      </c>
      <c r="X16" s="87">
        <f t="shared" si="16"/>
        <v>0</v>
      </c>
      <c r="Y16" s="87">
        <f t="shared" si="17"/>
        <v>0</v>
      </c>
      <c r="Z16" s="88" t="str">
        <f t="shared" si="18"/>
        <v/>
      </c>
      <c r="AA16" s="89" t="str">
        <f t="shared" si="19"/>
        <v/>
      </c>
      <c r="AB16" s="90" t="str">
        <f t="shared" si="20"/>
        <v/>
      </c>
      <c r="AC16" s="91">
        <f t="shared" si="0"/>
        <v>0</v>
      </c>
      <c r="AD16" s="92">
        <f t="shared" si="1"/>
        <v>0</v>
      </c>
      <c r="AE16" s="92">
        <f t="shared" si="2"/>
        <v>0</v>
      </c>
      <c r="AF16" s="92" t="str">
        <f t="shared" si="3"/>
        <v/>
      </c>
      <c r="AG16" s="92" t="str">
        <f t="shared" si="4"/>
        <v/>
      </c>
      <c r="AH16" s="92" t="str">
        <f t="shared" si="5"/>
        <v/>
      </c>
      <c r="AI16" s="92" t="str">
        <f t="shared" si="6"/>
        <v/>
      </c>
      <c r="AJ16" s="93" t="str">
        <f t="shared" si="21"/>
        <v/>
      </c>
      <c r="AK16" s="94" t="str">
        <f t="shared" si="22"/>
        <v/>
      </c>
      <c r="AL16" s="95" t="str">
        <f t="shared" si="23"/>
        <v/>
      </c>
    </row>
    <row r="17" spans="1:38" ht="15" customHeight="1" x14ac:dyDescent="0.25">
      <c r="A17" s="20">
        <v>12</v>
      </c>
      <c r="B17" s="96" t="s">
        <v>52</v>
      </c>
      <c r="C17" s="133"/>
      <c r="D17" s="83"/>
      <c r="E17" s="83"/>
      <c r="F17" s="83"/>
      <c r="G17" s="83"/>
      <c r="H17" s="83"/>
      <c r="I17" s="87" t="str">
        <f t="shared" si="7"/>
        <v/>
      </c>
      <c r="J17" s="87">
        <f t="shared" si="8"/>
        <v>0</v>
      </c>
      <c r="K17" s="87">
        <f t="shared" si="9"/>
        <v>0</v>
      </c>
      <c r="L17" s="87">
        <f t="shared" si="10"/>
        <v>0</v>
      </c>
      <c r="M17" s="88" t="str">
        <f t="shared" si="11"/>
        <v/>
      </c>
      <c r="N17" s="89" t="str">
        <f t="shared" si="12"/>
        <v/>
      </c>
      <c r="O17" s="90" t="str">
        <f t="shared" si="13"/>
        <v/>
      </c>
      <c r="P17" s="82"/>
      <c r="Q17" s="83"/>
      <c r="R17" s="83"/>
      <c r="S17" s="83"/>
      <c r="T17" s="83"/>
      <c r="U17" s="83"/>
      <c r="V17" s="87" t="str">
        <f t="shared" si="14"/>
        <v/>
      </c>
      <c r="W17" s="87">
        <f t="shared" si="15"/>
        <v>0</v>
      </c>
      <c r="X17" s="87">
        <f t="shared" si="16"/>
        <v>0</v>
      </c>
      <c r="Y17" s="87">
        <f t="shared" si="17"/>
        <v>0</v>
      </c>
      <c r="Z17" s="88" t="str">
        <f t="shared" si="18"/>
        <v/>
      </c>
      <c r="AA17" s="89" t="str">
        <f t="shared" si="19"/>
        <v/>
      </c>
      <c r="AB17" s="90" t="str">
        <f t="shared" si="20"/>
        <v/>
      </c>
      <c r="AC17" s="91">
        <f t="shared" si="0"/>
        <v>0</v>
      </c>
      <c r="AD17" s="92">
        <f t="shared" si="1"/>
        <v>0</v>
      </c>
      <c r="AE17" s="92">
        <f t="shared" si="2"/>
        <v>0</v>
      </c>
      <c r="AF17" s="92" t="str">
        <f t="shared" si="3"/>
        <v/>
      </c>
      <c r="AG17" s="92" t="str">
        <f t="shared" si="4"/>
        <v/>
      </c>
      <c r="AH17" s="92" t="str">
        <f t="shared" si="5"/>
        <v/>
      </c>
      <c r="AI17" s="92" t="str">
        <f t="shared" si="6"/>
        <v/>
      </c>
      <c r="AJ17" s="93" t="str">
        <f t="shared" si="21"/>
        <v/>
      </c>
      <c r="AK17" s="94" t="str">
        <f t="shared" si="22"/>
        <v/>
      </c>
      <c r="AL17" s="95" t="str">
        <f t="shared" si="23"/>
        <v/>
      </c>
    </row>
    <row r="18" spans="1:38" ht="15" customHeight="1" x14ac:dyDescent="0.25">
      <c r="A18" s="20">
        <v>13</v>
      </c>
      <c r="B18" s="96" t="s">
        <v>53</v>
      </c>
      <c r="C18" s="133"/>
      <c r="D18" s="83"/>
      <c r="E18" s="83"/>
      <c r="F18" s="83"/>
      <c r="G18" s="83"/>
      <c r="H18" s="83"/>
      <c r="I18" s="87" t="str">
        <f t="shared" si="7"/>
        <v/>
      </c>
      <c r="J18" s="87">
        <f t="shared" si="8"/>
        <v>0</v>
      </c>
      <c r="K18" s="87">
        <f t="shared" si="9"/>
        <v>0</v>
      </c>
      <c r="L18" s="87">
        <f t="shared" si="10"/>
        <v>0</v>
      </c>
      <c r="M18" s="88" t="str">
        <f t="shared" si="11"/>
        <v/>
      </c>
      <c r="N18" s="89" t="str">
        <f t="shared" si="12"/>
        <v/>
      </c>
      <c r="O18" s="90" t="str">
        <f t="shared" si="13"/>
        <v/>
      </c>
      <c r="P18" s="82"/>
      <c r="Q18" s="83"/>
      <c r="R18" s="83"/>
      <c r="S18" s="83"/>
      <c r="T18" s="83"/>
      <c r="U18" s="83"/>
      <c r="V18" s="87" t="str">
        <f t="shared" si="14"/>
        <v/>
      </c>
      <c r="W18" s="87">
        <f t="shared" si="15"/>
        <v>0</v>
      </c>
      <c r="X18" s="87">
        <f t="shared" si="16"/>
        <v>0</v>
      </c>
      <c r="Y18" s="87">
        <f t="shared" si="17"/>
        <v>0</v>
      </c>
      <c r="Z18" s="88" t="str">
        <f t="shared" si="18"/>
        <v/>
      </c>
      <c r="AA18" s="89" t="str">
        <f t="shared" si="19"/>
        <v/>
      </c>
      <c r="AB18" s="90" t="str">
        <f t="shared" si="20"/>
        <v/>
      </c>
      <c r="AC18" s="91">
        <f t="shared" si="0"/>
        <v>0</v>
      </c>
      <c r="AD18" s="92">
        <f t="shared" si="1"/>
        <v>0</v>
      </c>
      <c r="AE18" s="92">
        <f t="shared" si="2"/>
        <v>0</v>
      </c>
      <c r="AF18" s="92" t="str">
        <f t="shared" si="3"/>
        <v/>
      </c>
      <c r="AG18" s="92" t="str">
        <f t="shared" si="4"/>
        <v/>
      </c>
      <c r="AH18" s="92" t="str">
        <f t="shared" si="5"/>
        <v/>
      </c>
      <c r="AI18" s="92" t="str">
        <f t="shared" si="6"/>
        <v/>
      </c>
      <c r="AJ18" s="93" t="str">
        <f t="shared" si="21"/>
        <v/>
      </c>
      <c r="AK18" s="94" t="str">
        <f t="shared" si="22"/>
        <v/>
      </c>
      <c r="AL18" s="95" t="str">
        <f t="shared" si="23"/>
        <v/>
      </c>
    </row>
    <row r="19" spans="1:38" ht="15" customHeight="1" x14ac:dyDescent="0.25">
      <c r="A19" s="20">
        <v>14</v>
      </c>
      <c r="B19" s="96" t="s">
        <v>54</v>
      </c>
      <c r="C19" s="133"/>
      <c r="D19" s="83"/>
      <c r="E19" s="83"/>
      <c r="F19" s="83"/>
      <c r="G19" s="83"/>
      <c r="H19" s="83"/>
      <c r="I19" s="87" t="str">
        <f t="shared" si="7"/>
        <v/>
      </c>
      <c r="J19" s="87">
        <f t="shared" si="8"/>
        <v>0</v>
      </c>
      <c r="K19" s="87">
        <f t="shared" si="9"/>
        <v>0</v>
      </c>
      <c r="L19" s="87">
        <f t="shared" si="10"/>
        <v>0</v>
      </c>
      <c r="M19" s="88" t="str">
        <f t="shared" si="11"/>
        <v/>
      </c>
      <c r="N19" s="89" t="str">
        <f t="shared" si="12"/>
        <v/>
      </c>
      <c r="O19" s="90" t="str">
        <f t="shared" si="13"/>
        <v/>
      </c>
      <c r="P19" s="82"/>
      <c r="Q19" s="83"/>
      <c r="R19" s="83"/>
      <c r="S19" s="83"/>
      <c r="T19" s="83"/>
      <c r="U19" s="83"/>
      <c r="V19" s="87" t="str">
        <f t="shared" si="14"/>
        <v/>
      </c>
      <c r="W19" s="87">
        <f t="shared" si="15"/>
        <v>0</v>
      </c>
      <c r="X19" s="87">
        <f t="shared" si="16"/>
        <v>0</v>
      </c>
      <c r="Y19" s="87">
        <f t="shared" si="17"/>
        <v>0</v>
      </c>
      <c r="Z19" s="88" t="str">
        <f t="shared" si="18"/>
        <v/>
      </c>
      <c r="AA19" s="89" t="str">
        <f t="shared" si="19"/>
        <v/>
      </c>
      <c r="AB19" s="90" t="str">
        <f t="shared" si="20"/>
        <v/>
      </c>
      <c r="AC19" s="91">
        <f t="shared" si="0"/>
        <v>0</v>
      </c>
      <c r="AD19" s="92">
        <f t="shared" si="1"/>
        <v>0</v>
      </c>
      <c r="AE19" s="92">
        <f t="shared" si="2"/>
        <v>0</v>
      </c>
      <c r="AF19" s="92" t="str">
        <f t="shared" si="3"/>
        <v/>
      </c>
      <c r="AG19" s="92" t="str">
        <f t="shared" si="4"/>
        <v/>
      </c>
      <c r="AH19" s="92" t="str">
        <f t="shared" si="5"/>
        <v/>
      </c>
      <c r="AI19" s="92" t="str">
        <f t="shared" si="6"/>
        <v/>
      </c>
      <c r="AJ19" s="93" t="str">
        <f t="shared" si="21"/>
        <v/>
      </c>
      <c r="AK19" s="94" t="str">
        <f t="shared" si="22"/>
        <v/>
      </c>
      <c r="AL19" s="95" t="str">
        <f t="shared" si="23"/>
        <v/>
      </c>
    </row>
    <row r="20" spans="1:38" ht="15" customHeight="1" x14ac:dyDescent="0.25">
      <c r="A20" s="20">
        <v>15</v>
      </c>
      <c r="B20" s="96" t="s">
        <v>70</v>
      </c>
      <c r="C20" s="133"/>
      <c r="D20" s="83"/>
      <c r="E20" s="83"/>
      <c r="F20" s="83"/>
      <c r="G20" s="83"/>
      <c r="H20" s="83"/>
      <c r="I20" s="87" t="str">
        <f t="shared" si="7"/>
        <v/>
      </c>
      <c r="J20" s="87">
        <f t="shared" si="8"/>
        <v>0</v>
      </c>
      <c r="K20" s="87">
        <f t="shared" si="9"/>
        <v>0</v>
      </c>
      <c r="L20" s="87">
        <f t="shared" si="10"/>
        <v>0</v>
      </c>
      <c r="M20" s="88" t="str">
        <f t="shared" si="11"/>
        <v/>
      </c>
      <c r="N20" s="89" t="str">
        <f t="shared" si="12"/>
        <v/>
      </c>
      <c r="O20" s="90" t="str">
        <f t="shared" si="13"/>
        <v/>
      </c>
      <c r="P20" s="82"/>
      <c r="Q20" s="83"/>
      <c r="R20" s="83"/>
      <c r="S20" s="83"/>
      <c r="T20" s="83"/>
      <c r="U20" s="83"/>
      <c r="V20" s="87" t="str">
        <f t="shared" si="14"/>
        <v/>
      </c>
      <c r="W20" s="87">
        <f t="shared" si="15"/>
        <v>0</v>
      </c>
      <c r="X20" s="87">
        <f t="shared" si="16"/>
        <v>0</v>
      </c>
      <c r="Y20" s="87">
        <f t="shared" si="17"/>
        <v>0</v>
      </c>
      <c r="Z20" s="88" t="str">
        <f t="shared" si="18"/>
        <v/>
      </c>
      <c r="AA20" s="89" t="str">
        <f t="shared" si="19"/>
        <v/>
      </c>
      <c r="AB20" s="90" t="str">
        <f t="shared" si="20"/>
        <v/>
      </c>
      <c r="AC20" s="91">
        <f t="shared" si="0"/>
        <v>0</v>
      </c>
      <c r="AD20" s="92">
        <f t="shared" si="1"/>
        <v>0</v>
      </c>
      <c r="AE20" s="92">
        <f t="shared" si="2"/>
        <v>0</v>
      </c>
      <c r="AF20" s="92" t="str">
        <f t="shared" si="3"/>
        <v/>
      </c>
      <c r="AG20" s="92" t="str">
        <f t="shared" si="4"/>
        <v/>
      </c>
      <c r="AH20" s="92" t="str">
        <f t="shared" si="5"/>
        <v/>
      </c>
      <c r="AI20" s="92" t="str">
        <f t="shared" si="6"/>
        <v/>
      </c>
      <c r="AJ20" s="93" t="str">
        <f t="shared" si="21"/>
        <v/>
      </c>
      <c r="AK20" s="94" t="str">
        <f t="shared" si="22"/>
        <v/>
      </c>
      <c r="AL20" s="95" t="str">
        <f t="shared" si="23"/>
        <v/>
      </c>
    </row>
    <row r="21" spans="1:38" ht="15" customHeight="1" x14ac:dyDescent="0.25">
      <c r="A21" s="20">
        <v>16</v>
      </c>
      <c r="B21" s="96" t="s">
        <v>56</v>
      </c>
      <c r="C21" s="133"/>
      <c r="D21" s="83"/>
      <c r="E21" s="83"/>
      <c r="F21" s="83"/>
      <c r="G21" s="83"/>
      <c r="H21" s="83"/>
      <c r="I21" s="87" t="str">
        <f t="shared" si="7"/>
        <v/>
      </c>
      <c r="J21" s="87">
        <f t="shared" ref="J21:J27" si="24">SUM(E21:G21)</f>
        <v>0</v>
      </c>
      <c r="K21" s="87">
        <f t="shared" ref="K21:K27" si="25">SUM(F21:G21)</f>
        <v>0</v>
      </c>
      <c r="L21" s="87">
        <f t="shared" ref="L21:L27" si="26">SUM(D21)*2+SUM(E21)*3+SUM(F21)*4+SUM(G21)*5</f>
        <v>0</v>
      </c>
      <c r="M21" s="88" t="str">
        <f t="shared" si="11"/>
        <v/>
      </c>
      <c r="N21" s="89" t="str">
        <f t="shared" si="12"/>
        <v/>
      </c>
      <c r="O21" s="90" t="str">
        <f t="shared" si="13"/>
        <v/>
      </c>
      <c r="P21" s="82"/>
      <c r="Q21" s="83"/>
      <c r="R21" s="83"/>
      <c r="S21" s="83"/>
      <c r="T21" s="83"/>
      <c r="U21" s="83"/>
      <c r="V21" s="87" t="str">
        <f t="shared" si="14"/>
        <v/>
      </c>
      <c r="W21" s="87">
        <f t="shared" si="15"/>
        <v>0</v>
      </c>
      <c r="X21" s="87">
        <f t="shared" si="16"/>
        <v>0</v>
      </c>
      <c r="Y21" s="87">
        <f t="shared" si="17"/>
        <v>0</v>
      </c>
      <c r="Z21" s="88" t="str">
        <f t="shared" si="18"/>
        <v/>
      </c>
      <c r="AA21" s="89" t="str">
        <f t="shared" si="19"/>
        <v/>
      </c>
      <c r="AB21" s="90" t="str">
        <f t="shared" si="20"/>
        <v/>
      </c>
      <c r="AC21" s="91">
        <f t="shared" si="0"/>
        <v>0</v>
      </c>
      <c r="AD21" s="92">
        <f t="shared" si="1"/>
        <v>0</v>
      </c>
      <c r="AE21" s="92">
        <f t="shared" si="2"/>
        <v>0</v>
      </c>
      <c r="AF21" s="92" t="str">
        <f t="shared" si="3"/>
        <v/>
      </c>
      <c r="AG21" s="92" t="str">
        <f t="shared" si="4"/>
        <v/>
      </c>
      <c r="AH21" s="92" t="str">
        <f t="shared" si="5"/>
        <v/>
      </c>
      <c r="AI21" s="92" t="str">
        <f t="shared" si="6"/>
        <v/>
      </c>
      <c r="AJ21" s="93" t="str">
        <f t="shared" si="21"/>
        <v/>
      </c>
      <c r="AK21" s="94" t="str">
        <f t="shared" si="22"/>
        <v/>
      </c>
      <c r="AL21" s="95" t="str">
        <f t="shared" si="23"/>
        <v/>
      </c>
    </row>
    <row r="22" spans="1:38" ht="15" customHeight="1" x14ac:dyDescent="0.25">
      <c r="A22" s="20">
        <v>17</v>
      </c>
      <c r="B22" s="96" t="s">
        <v>57</v>
      </c>
      <c r="C22" s="133"/>
      <c r="D22" s="83"/>
      <c r="E22" s="83"/>
      <c r="F22" s="83"/>
      <c r="G22" s="83"/>
      <c r="H22" s="83"/>
      <c r="I22" s="87" t="str">
        <f t="shared" si="7"/>
        <v/>
      </c>
      <c r="J22" s="87">
        <f t="shared" si="24"/>
        <v>0</v>
      </c>
      <c r="K22" s="87">
        <f t="shared" si="25"/>
        <v>0</v>
      </c>
      <c r="L22" s="87">
        <f t="shared" si="26"/>
        <v>0</v>
      </c>
      <c r="M22" s="88" t="str">
        <f t="shared" si="11"/>
        <v/>
      </c>
      <c r="N22" s="89" t="str">
        <f t="shared" si="12"/>
        <v/>
      </c>
      <c r="O22" s="90" t="str">
        <f t="shared" si="13"/>
        <v/>
      </c>
      <c r="P22" s="82"/>
      <c r="Q22" s="83"/>
      <c r="R22" s="83"/>
      <c r="S22" s="83"/>
      <c r="T22" s="83"/>
      <c r="U22" s="83"/>
      <c r="V22" s="87" t="str">
        <f t="shared" si="14"/>
        <v/>
      </c>
      <c r="W22" s="87">
        <f t="shared" si="15"/>
        <v>0</v>
      </c>
      <c r="X22" s="87">
        <f t="shared" si="16"/>
        <v>0</v>
      </c>
      <c r="Y22" s="87">
        <f t="shared" si="17"/>
        <v>0</v>
      </c>
      <c r="Z22" s="88" t="str">
        <f t="shared" si="18"/>
        <v/>
      </c>
      <c r="AA22" s="89" t="str">
        <f t="shared" si="19"/>
        <v/>
      </c>
      <c r="AB22" s="90" t="str">
        <f t="shared" si="20"/>
        <v/>
      </c>
      <c r="AC22" s="91">
        <f t="shared" si="0"/>
        <v>0</v>
      </c>
      <c r="AD22" s="92">
        <f t="shared" si="1"/>
        <v>0</v>
      </c>
      <c r="AE22" s="92">
        <f t="shared" si="2"/>
        <v>0</v>
      </c>
      <c r="AF22" s="92" t="str">
        <f t="shared" si="3"/>
        <v/>
      </c>
      <c r="AG22" s="92" t="str">
        <f t="shared" si="4"/>
        <v/>
      </c>
      <c r="AH22" s="92" t="str">
        <f t="shared" si="5"/>
        <v/>
      </c>
      <c r="AI22" s="92" t="str">
        <f t="shared" si="6"/>
        <v/>
      </c>
      <c r="AJ22" s="93" t="str">
        <f t="shared" si="21"/>
        <v/>
      </c>
      <c r="AK22" s="94" t="str">
        <f t="shared" si="22"/>
        <v/>
      </c>
      <c r="AL22" s="95" t="str">
        <f t="shared" si="23"/>
        <v/>
      </c>
    </row>
    <row r="23" spans="1:38" ht="15" hidden="1" customHeight="1" x14ac:dyDescent="0.25">
      <c r="A23" s="20"/>
      <c r="B23" s="96"/>
      <c r="C23" s="133"/>
      <c r="D23" s="83"/>
      <c r="E23" s="83"/>
      <c r="F23" s="83"/>
      <c r="G23" s="83"/>
      <c r="H23" s="83"/>
      <c r="I23" s="87" t="str">
        <f t="shared" si="7"/>
        <v/>
      </c>
      <c r="J23" s="87">
        <f t="shared" si="24"/>
        <v>0</v>
      </c>
      <c r="K23" s="87">
        <f t="shared" si="25"/>
        <v>0</v>
      </c>
      <c r="L23" s="87">
        <f t="shared" si="26"/>
        <v>0</v>
      </c>
      <c r="M23" s="88" t="str">
        <f t="shared" si="11"/>
        <v/>
      </c>
      <c r="N23" s="89" t="str">
        <f t="shared" si="12"/>
        <v/>
      </c>
      <c r="O23" s="90" t="str">
        <f t="shared" si="13"/>
        <v/>
      </c>
      <c r="P23" s="82"/>
      <c r="Q23" s="83"/>
      <c r="R23" s="83"/>
      <c r="S23" s="83"/>
      <c r="T23" s="83"/>
      <c r="U23" s="83"/>
      <c r="V23" s="87" t="str">
        <f t="shared" si="14"/>
        <v/>
      </c>
      <c r="W23" s="87">
        <f t="shared" si="15"/>
        <v>0</v>
      </c>
      <c r="X23" s="87">
        <f t="shared" si="16"/>
        <v>0</v>
      </c>
      <c r="Y23" s="87">
        <f t="shared" si="17"/>
        <v>0</v>
      </c>
      <c r="Z23" s="88" t="str">
        <f t="shared" si="18"/>
        <v/>
      </c>
      <c r="AA23" s="89" t="str">
        <f t="shared" si="19"/>
        <v/>
      </c>
      <c r="AB23" s="90" t="str">
        <f t="shared" si="20"/>
        <v/>
      </c>
      <c r="AC23" s="91">
        <f t="shared" si="0"/>
        <v>0</v>
      </c>
      <c r="AD23" s="92">
        <f t="shared" si="1"/>
        <v>0</v>
      </c>
      <c r="AE23" s="92">
        <f t="shared" si="2"/>
        <v>0</v>
      </c>
      <c r="AF23" s="92" t="str">
        <f t="shared" si="3"/>
        <v/>
      </c>
      <c r="AG23" s="92" t="str">
        <f t="shared" si="4"/>
        <v/>
      </c>
      <c r="AH23" s="92" t="str">
        <f t="shared" si="5"/>
        <v/>
      </c>
      <c r="AI23" s="92" t="str">
        <f t="shared" si="6"/>
        <v/>
      </c>
      <c r="AJ23" s="93" t="str">
        <f t="shared" si="21"/>
        <v/>
      </c>
      <c r="AK23" s="94" t="str">
        <f t="shared" si="22"/>
        <v/>
      </c>
      <c r="AL23" s="95" t="str">
        <f t="shared" si="23"/>
        <v/>
      </c>
    </row>
    <row r="24" spans="1:38" ht="15" customHeight="1" x14ac:dyDescent="0.25">
      <c r="A24" s="20">
        <v>18</v>
      </c>
      <c r="B24" s="96" t="s">
        <v>58</v>
      </c>
      <c r="C24" s="133"/>
      <c r="D24" s="83"/>
      <c r="E24" s="83"/>
      <c r="F24" s="83"/>
      <c r="G24" s="83"/>
      <c r="H24" s="83"/>
      <c r="I24" s="87" t="str">
        <f t="shared" si="7"/>
        <v/>
      </c>
      <c r="J24" s="87">
        <f t="shared" si="24"/>
        <v>0</v>
      </c>
      <c r="K24" s="87">
        <f t="shared" si="25"/>
        <v>0</v>
      </c>
      <c r="L24" s="87">
        <f t="shared" si="26"/>
        <v>0</v>
      </c>
      <c r="M24" s="88" t="str">
        <f t="shared" si="11"/>
        <v/>
      </c>
      <c r="N24" s="89" t="str">
        <f t="shared" si="12"/>
        <v/>
      </c>
      <c r="O24" s="90" t="str">
        <f t="shared" si="13"/>
        <v/>
      </c>
      <c r="P24" s="82"/>
      <c r="Q24" s="83"/>
      <c r="R24" s="83"/>
      <c r="S24" s="83"/>
      <c r="T24" s="83"/>
      <c r="U24" s="83"/>
      <c r="V24" s="87" t="str">
        <f t="shared" si="14"/>
        <v/>
      </c>
      <c r="W24" s="87">
        <f t="shared" si="15"/>
        <v>0</v>
      </c>
      <c r="X24" s="87">
        <f t="shared" si="16"/>
        <v>0</v>
      </c>
      <c r="Y24" s="87">
        <f t="shared" si="17"/>
        <v>0</v>
      </c>
      <c r="Z24" s="88" t="str">
        <f t="shared" si="18"/>
        <v/>
      </c>
      <c r="AA24" s="89" t="str">
        <f t="shared" si="19"/>
        <v/>
      </c>
      <c r="AB24" s="90" t="str">
        <f t="shared" si="20"/>
        <v/>
      </c>
      <c r="AC24" s="91">
        <f t="shared" si="0"/>
        <v>0</v>
      </c>
      <c r="AD24" s="92">
        <f t="shared" si="1"/>
        <v>0</v>
      </c>
      <c r="AE24" s="92">
        <f t="shared" si="2"/>
        <v>0</v>
      </c>
      <c r="AF24" s="92" t="str">
        <f t="shared" si="3"/>
        <v/>
      </c>
      <c r="AG24" s="92" t="str">
        <f t="shared" si="4"/>
        <v/>
      </c>
      <c r="AH24" s="92" t="str">
        <f t="shared" si="5"/>
        <v/>
      </c>
      <c r="AI24" s="92" t="str">
        <f t="shared" si="6"/>
        <v/>
      </c>
      <c r="AJ24" s="93" t="str">
        <f t="shared" si="21"/>
        <v/>
      </c>
      <c r="AK24" s="94" t="str">
        <f t="shared" si="22"/>
        <v/>
      </c>
      <c r="AL24" s="95" t="str">
        <f t="shared" si="23"/>
        <v/>
      </c>
    </row>
    <row r="25" spans="1:38" ht="15" customHeight="1" x14ac:dyDescent="0.25">
      <c r="A25" s="20">
        <v>19</v>
      </c>
      <c r="B25" s="96" t="s">
        <v>60</v>
      </c>
      <c r="C25" s="133"/>
      <c r="D25" s="83"/>
      <c r="E25" s="83"/>
      <c r="F25" s="83"/>
      <c r="G25" s="83"/>
      <c r="H25" s="83"/>
      <c r="I25" s="87" t="str">
        <f t="shared" si="7"/>
        <v/>
      </c>
      <c r="J25" s="87">
        <f t="shared" si="24"/>
        <v>0</v>
      </c>
      <c r="K25" s="87">
        <f t="shared" si="25"/>
        <v>0</v>
      </c>
      <c r="L25" s="87">
        <f t="shared" si="26"/>
        <v>0</v>
      </c>
      <c r="M25" s="88" t="str">
        <f t="shared" si="11"/>
        <v/>
      </c>
      <c r="N25" s="89" t="str">
        <f t="shared" si="12"/>
        <v/>
      </c>
      <c r="O25" s="90" t="str">
        <f t="shared" si="13"/>
        <v/>
      </c>
      <c r="P25" s="82"/>
      <c r="Q25" s="83"/>
      <c r="R25" s="83"/>
      <c r="S25" s="83"/>
      <c r="T25" s="83"/>
      <c r="U25" s="83"/>
      <c r="V25" s="87" t="str">
        <f t="shared" si="14"/>
        <v/>
      </c>
      <c r="W25" s="87">
        <f t="shared" si="15"/>
        <v>0</v>
      </c>
      <c r="X25" s="87">
        <f t="shared" si="16"/>
        <v>0</v>
      </c>
      <c r="Y25" s="87">
        <f t="shared" si="17"/>
        <v>0</v>
      </c>
      <c r="Z25" s="88" t="str">
        <f t="shared" si="18"/>
        <v/>
      </c>
      <c r="AA25" s="89" t="str">
        <f t="shared" si="19"/>
        <v/>
      </c>
      <c r="AB25" s="90" t="str">
        <f t="shared" si="20"/>
        <v/>
      </c>
      <c r="AC25" s="91">
        <f t="shared" si="0"/>
        <v>0</v>
      </c>
      <c r="AD25" s="92">
        <f t="shared" si="1"/>
        <v>0</v>
      </c>
      <c r="AE25" s="92">
        <f t="shared" si="2"/>
        <v>0</v>
      </c>
      <c r="AF25" s="92" t="str">
        <f t="shared" si="3"/>
        <v/>
      </c>
      <c r="AG25" s="92" t="str">
        <f t="shared" si="4"/>
        <v/>
      </c>
      <c r="AH25" s="92" t="str">
        <f t="shared" si="5"/>
        <v/>
      </c>
      <c r="AI25" s="92" t="str">
        <f t="shared" si="6"/>
        <v/>
      </c>
      <c r="AJ25" s="93" t="str">
        <f t="shared" si="21"/>
        <v/>
      </c>
      <c r="AK25" s="94" t="str">
        <f t="shared" si="22"/>
        <v/>
      </c>
      <c r="AL25" s="95" t="str">
        <f t="shared" si="23"/>
        <v/>
      </c>
    </row>
    <row r="26" spans="1:38" ht="15" customHeight="1" x14ac:dyDescent="0.25">
      <c r="A26" s="22">
        <v>20</v>
      </c>
      <c r="B26" s="96" t="s">
        <v>29</v>
      </c>
      <c r="C26" s="133"/>
      <c r="D26" s="83"/>
      <c r="E26" s="83"/>
      <c r="F26" s="83"/>
      <c r="G26" s="83"/>
      <c r="H26" s="83"/>
      <c r="I26" s="87" t="str">
        <f t="shared" si="7"/>
        <v/>
      </c>
      <c r="J26" s="87">
        <f t="shared" si="24"/>
        <v>0</v>
      </c>
      <c r="K26" s="87">
        <f t="shared" si="25"/>
        <v>0</v>
      </c>
      <c r="L26" s="87">
        <f t="shared" si="26"/>
        <v>0</v>
      </c>
      <c r="M26" s="88" t="str">
        <f>IF(SUM(D26:G26)&gt;0,L26/SUM(D26:G26),"")</f>
        <v/>
      </c>
      <c r="N26" s="89" t="str">
        <f>IF(SUM(D26:G26)&gt;0,J26/SUM(D26:G26),"")</f>
        <v/>
      </c>
      <c r="O26" s="90" t="str">
        <f>IF(SUM(D26:G26)&gt;0,K26/SUM(D26:G26),"")</f>
        <v/>
      </c>
      <c r="P26" s="82"/>
      <c r="Q26" s="83"/>
      <c r="R26" s="83"/>
      <c r="S26" s="83"/>
      <c r="T26" s="83"/>
      <c r="U26" s="83"/>
      <c r="V26" s="87" t="str">
        <f t="shared" si="14"/>
        <v/>
      </c>
      <c r="W26" s="87">
        <f t="shared" si="15"/>
        <v>0</v>
      </c>
      <c r="X26" s="87">
        <f t="shared" si="16"/>
        <v>0</v>
      </c>
      <c r="Y26" s="87">
        <f t="shared" si="17"/>
        <v>0</v>
      </c>
      <c r="Z26" s="88" t="str">
        <f t="shared" si="18"/>
        <v/>
      </c>
      <c r="AA26" s="89" t="str">
        <f t="shared" si="19"/>
        <v/>
      </c>
      <c r="AB26" s="90" t="str">
        <f t="shared" si="20"/>
        <v/>
      </c>
      <c r="AC26" s="91">
        <f t="shared" si="0"/>
        <v>0</v>
      </c>
      <c r="AD26" s="92">
        <f t="shared" si="1"/>
        <v>0</v>
      </c>
      <c r="AE26" s="92">
        <f t="shared" si="2"/>
        <v>0</v>
      </c>
      <c r="AF26" s="92" t="str">
        <f t="shared" si="3"/>
        <v/>
      </c>
      <c r="AG26" s="92" t="str">
        <f t="shared" si="4"/>
        <v/>
      </c>
      <c r="AH26" s="92" t="str">
        <f t="shared" si="5"/>
        <v/>
      </c>
      <c r="AI26" s="92" t="str">
        <f t="shared" si="6"/>
        <v/>
      </c>
      <c r="AJ26" s="93" t="str">
        <f t="shared" si="21"/>
        <v/>
      </c>
      <c r="AK26" s="94" t="str">
        <f t="shared" si="22"/>
        <v/>
      </c>
      <c r="AL26" s="95" t="str">
        <f t="shared" si="23"/>
        <v/>
      </c>
    </row>
    <row r="27" spans="1:38" ht="15" customHeight="1" x14ac:dyDescent="0.25">
      <c r="A27" s="20">
        <v>21</v>
      </c>
      <c r="B27" s="96" t="s">
        <v>30</v>
      </c>
      <c r="C27" s="133"/>
      <c r="D27" s="83"/>
      <c r="E27" s="83"/>
      <c r="F27" s="83"/>
      <c r="G27" s="83"/>
      <c r="H27" s="83"/>
      <c r="I27" s="87" t="str">
        <f t="shared" si="7"/>
        <v/>
      </c>
      <c r="J27" s="87">
        <f t="shared" si="24"/>
        <v>0</v>
      </c>
      <c r="K27" s="87">
        <f t="shared" si="25"/>
        <v>0</v>
      </c>
      <c r="L27" s="87">
        <f t="shared" si="26"/>
        <v>0</v>
      </c>
      <c r="M27" s="88" t="str">
        <f>IF(SUM(D27:G27)&gt;0,L27/SUM(D27:G27),"")</f>
        <v/>
      </c>
      <c r="N27" s="89" t="str">
        <f>IF(SUM(D27:G27)&gt;0,J27/SUM(D27:G27),"")</f>
        <v/>
      </c>
      <c r="O27" s="90" t="str">
        <f>IF(SUM(D27:G27)&gt;0,K27/SUM(D27:G27),"")</f>
        <v/>
      </c>
      <c r="P27" s="82"/>
      <c r="Q27" s="83"/>
      <c r="R27" s="83"/>
      <c r="S27" s="83"/>
      <c r="T27" s="83"/>
      <c r="U27" s="83"/>
      <c r="V27" s="87" t="str">
        <f t="shared" si="14"/>
        <v/>
      </c>
      <c r="W27" s="87">
        <f t="shared" si="15"/>
        <v>0</v>
      </c>
      <c r="X27" s="87">
        <f t="shared" si="16"/>
        <v>0</v>
      </c>
      <c r="Y27" s="87">
        <f t="shared" si="17"/>
        <v>0</v>
      </c>
      <c r="Z27" s="88" t="str">
        <f t="shared" si="18"/>
        <v/>
      </c>
      <c r="AA27" s="89" t="str">
        <f t="shared" si="19"/>
        <v/>
      </c>
      <c r="AB27" s="90" t="str">
        <f t="shared" si="20"/>
        <v/>
      </c>
      <c r="AC27" s="91">
        <f t="shared" si="0"/>
        <v>0</v>
      </c>
      <c r="AD27" s="92">
        <f t="shared" si="1"/>
        <v>0</v>
      </c>
      <c r="AE27" s="92">
        <f t="shared" si="2"/>
        <v>0</v>
      </c>
      <c r="AF27" s="92" t="str">
        <f t="shared" si="3"/>
        <v/>
      </c>
      <c r="AG27" s="92" t="str">
        <f t="shared" si="4"/>
        <v/>
      </c>
      <c r="AH27" s="92" t="str">
        <f t="shared" si="5"/>
        <v/>
      </c>
      <c r="AI27" s="92" t="str">
        <f t="shared" si="6"/>
        <v/>
      </c>
      <c r="AJ27" s="93" t="str">
        <f t="shared" si="21"/>
        <v/>
      </c>
      <c r="AK27" s="94" t="str">
        <f t="shared" si="22"/>
        <v/>
      </c>
      <c r="AL27" s="95" t="str">
        <f t="shared" si="23"/>
        <v/>
      </c>
    </row>
    <row r="28" spans="1:38" ht="15" customHeight="1" thickBot="1" x14ac:dyDescent="0.3">
      <c r="A28" s="41">
        <v>22</v>
      </c>
      <c r="B28" s="97" t="s">
        <v>61</v>
      </c>
      <c r="C28" s="134"/>
      <c r="D28" s="85"/>
      <c r="E28" s="85"/>
      <c r="F28" s="85"/>
      <c r="G28" s="85"/>
      <c r="H28" s="85"/>
      <c r="I28" s="98" t="str">
        <f t="shared" si="7"/>
        <v/>
      </c>
      <c r="J28" s="98">
        <f t="shared" si="8"/>
        <v>0</v>
      </c>
      <c r="K28" s="98">
        <f t="shared" si="9"/>
        <v>0</v>
      </c>
      <c r="L28" s="98">
        <f t="shared" si="10"/>
        <v>0</v>
      </c>
      <c r="M28" s="99" t="str">
        <f t="shared" si="11"/>
        <v/>
      </c>
      <c r="N28" s="100" t="str">
        <f t="shared" si="12"/>
        <v/>
      </c>
      <c r="O28" s="101" t="str">
        <f t="shared" si="13"/>
        <v/>
      </c>
      <c r="P28" s="84"/>
      <c r="Q28" s="85"/>
      <c r="R28" s="85"/>
      <c r="S28" s="85"/>
      <c r="T28" s="85"/>
      <c r="U28" s="85"/>
      <c r="V28" s="98" t="str">
        <f t="shared" si="14"/>
        <v/>
      </c>
      <c r="W28" s="98">
        <f t="shared" si="15"/>
        <v>0</v>
      </c>
      <c r="X28" s="98">
        <f t="shared" si="16"/>
        <v>0</v>
      </c>
      <c r="Y28" s="98">
        <f t="shared" si="17"/>
        <v>0</v>
      </c>
      <c r="Z28" s="99" t="str">
        <f t="shared" si="18"/>
        <v/>
      </c>
      <c r="AA28" s="100" t="str">
        <f t="shared" si="19"/>
        <v/>
      </c>
      <c r="AB28" s="101" t="str">
        <f t="shared" si="20"/>
        <v/>
      </c>
      <c r="AC28" s="91">
        <f t="shared" si="0"/>
        <v>0</v>
      </c>
      <c r="AD28" s="92">
        <f t="shared" si="1"/>
        <v>0</v>
      </c>
      <c r="AE28" s="92">
        <f t="shared" si="2"/>
        <v>0</v>
      </c>
      <c r="AF28" s="92" t="str">
        <f t="shared" si="3"/>
        <v/>
      </c>
      <c r="AG28" s="92" t="str">
        <f t="shared" si="4"/>
        <v/>
      </c>
      <c r="AH28" s="92" t="str">
        <f t="shared" si="5"/>
        <v/>
      </c>
      <c r="AI28" s="92" t="str">
        <f t="shared" si="6"/>
        <v/>
      </c>
      <c r="AJ28" s="93" t="str">
        <f t="shared" si="21"/>
        <v/>
      </c>
      <c r="AK28" s="94" t="str">
        <f t="shared" si="22"/>
        <v/>
      </c>
      <c r="AL28" s="95" t="str">
        <f t="shared" si="23"/>
        <v/>
      </c>
    </row>
    <row r="29" spans="1:38" ht="15" customHeight="1" thickTop="1" x14ac:dyDescent="0.25">
      <c r="A29" s="22">
        <v>1</v>
      </c>
      <c r="B29" s="107" t="s">
        <v>71</v>
      </c>
      <c r="C29" s="303"/>
      <c r="D29" s="81"/>
      <c r="E29" s="81"/>
      <c r="F29" s="81"/>
      <c r="G29" s="81"/>
      <c r="H29" s="81"/>
      <c r="I29" s="108" t="str">
        <f t="shared" si="7"/>
        <v/>
      </c>
      <c r="J29" s="108">
        <f t="shared" si="8"/>
        <v>0</v>
      </c>
      <c r="K29" s="108">
        <f t="shared" si="9"/>
        <v>0</v>
      </c>
      <c r="L29" s="108">
        <f t="shared" si="10"/>
        <v>0</v>
      </c>
      <c r="M29" s="109" t="str">
        <f t="shared" si="11"/>
        <v/>
      </c>
      <c r="N29" s="110" t="str">
        <f t="shared" si="12"/>
        <v/>
      </c>
      <c r="O29" s="111" t="str">
        <f t="shared" si="13"/>
        <v/>
      </c>
      <c r="P29" s="80"/>
      <c r="Q29" s="81"/>
      <c r="R29" s="81"/>
      <c r="S29" s="81"/>
      <c r="T29" s="81"/>
      <c r="U29" s="81"/>
      <c r="V29" s="108" t="str">
        <f t="shared" si="14"/>
        <v/>
      </c>
      <c r="W29" s="108">
        <f t="shared" si="15"/>
        <v>0</v>
      </c>
      <c r="X29" s="108">
        <f t="shared" si="16"/>
        <v>0</v>
      </c>
      <c r="Y29" s="108">
        <f t="shared" si="17"/>
        <v>0</v>
      </c>
      <c r="Z29" s="109" t="str">
        <f t="shared" si="18"/>
        <v/>
      </c>
      <c r="AA29" s="110" t="str">
        <f t="shared" si="19"/>
        <v/>
      </c>
      <c r="AB29" s="111" t="str">
        <f t="shared" si="20"/>
        <v/>
      </c>
      <c r="AC29" s="91">
        <f t="shared" si="0"/>
        <v>0</v>
      </c>
      <c r="AD29" s="92">
        <f t="shared" si="1"/>
        <v>0</v>
      </c>
      <c r="AE29" s="92">
        <f t="shared" si="2"/>
        <v>0</v>
      </c>
      <c r="AF29" s="92" t="str">
        <f t="shared" si="3"/>
        <v/>
      </c>
      <c r="AG29" s="92" t="str">
        <f t="shared" si="4"/>
        <v/>
      </c>
      <c r="AH29" s="92" t="str">
        <f t="shared" si="5"/>
        <v/>
      </c>
      <c r="AI29" s="92" t="str">
        <f t="shared" si="6"/>
        <v/>
      </c>
      <c r="AJ29" s="93" t="str">
        <f t="shared" si="21"/>
        <v/>
      </c>
      <c r="AK29" s="94" t="str">
        <f t="shared" si="22"/>
        <v/>
      </c>
      <c r="AL29" s="95" t="str">
        <f t="shared" si="23"/>
        <v/>
      </c>
    </row>
    <row r="30" spans="1:38" ht="15" customHeight="1" x14ac:dyDescent="0.25">
      <c r="A30" s="20">
        <v>2</v>
      </c>
      <c r="B30" s="96" t="s">
        <v>64</v>
      </c>
      <c r="C30" s="296"/>
      <c r="D30" s="270"/>
      <c r="E30" s="270"/>
      <c r="F30" s="270"/>
      <c r="G30" s="270"/>
      <c r="H30" s="270"/>
      <c r="I30" s="265" t="str">
        <f t="shared" si="7"/>
        <v/>
      </c>
      <c r="J30" s="265">
        <f t="shared" si="8"/>
        <v>0</v>
      </c>
      <c r="K30" s="265">
        <f t="shared" si="9"/>
        <v>0</v>
      </c>
      <c r="L30" s="265">
        <f t="shared" si="10"/>
        <v>0</v>
      </c>
      <c r="M30" s="266" t="str">
        <f t="shared" si="11"/>
        <v/>
      </c>
      <c r="N30" s="267" t="str">
        <f t="shared" si="12"/>
        <v/>
      </c>
      <c r="O30" s="268" t="str">
        <f t="shared" si="13"/>
        <v/>
      </c>
      <c r="P30" s="269"/>
      <c r="Q30" s="270"/>
      <c r="R30" s="270"/>
      <c r="S30" s="270"/>
      <c r="T30" s="270"/>
      <c r="U30" s="270"/>
      <c r="V30" s="265" t="str">
        <f t="shared" si="14"/>
        <v/>
      </c>
      <c r="W30" s="265">
        <f t="shared" si="15"/>
        <v>0</v>
      </c>
      <c r="X30" s="265">
        <f t="shared" si="16"/>
        <v>0</v>
      </c>
      <c r="Y30" s="265">
        <f t="shared" si="17"/>
        <v>0</v>
      </c>
      <c r="Z30" s="266" t="str">
        <f t="shared" si="18"/>
        <v/>
      </c>
      <c r="AA30" s="267" t="str">
        <f t="shared" si="19"/>
        <v/>
      </c>
      <c r="AB30" s="268" t="str">
        <f t="shared" si="20"/>
        <v/>
      </c>
      <c r="AC30" s="91">
        <f t="shared" si="0"/>
        <v>0</v>
      </c>
      <c r="AD30" s="92">
        <f t="shared" si="1"/>
        <v>0</v>
      </c>
      <c r="AE30" s="92">
        <f t="shared" si="2"/>
        <v>0</v>
      </c>
      <c r="AF30" s="92" t="str">
        <f t="shared" si="3"/>
        <v/>
      </c>
      <c r="AG30" s="92" t="str">
        <f t="shared" si="4"/>
        <v/>
      </c>
      <c r="AH30" s="92" t="str">
        <f t="shared" si="5"/>
        <v/>
      </c>
      <c r="AI30" s="92" t="str">
        <f t="shared" si="6"/>
        <v/>
      </c>
      <c r="AJ30" s="93" t="str">
        <f t="shared" si="21"/>
        <v/>
      </c>
      <c r="AK30" s="94" t="str">
        <f t="shared" si="22"/>
        <v/>
      </c>
      <c r="AL30" s="95" t="str">
        <f t="shared" si="23"/>
        <v/>
      </c>
    </row>
    <row r="31" spans="1:38" ht="15" customHeight="1" thickBot="1" x14ac:dyDescent="0.3">
      <c r="A31" s="41">
        <v>3</v>
      </c>
      <c r="B31" s="97" t="s">
        <v>65</v>
      </c>
      <c r="C31" s="304"/>
      <c r="D31" s="287"/>
      <c r="E31" s="287"/>
      <c r="F31" s="287"/>
      <c r="G31" s="287"/>
      <c r="H31" s="287"/>
      <c r="I31" s="290" t="str">
        <f t="shared" si="7"/>
        <v/>
      </c>
      <c r="J31" s="290">
        <f t="shared" si="8"/>
        <v>0</v>
      </c>
      <c r="K31" s="290">
        <f t="shared" si="9"/>
        <v>0</v>
      </c>
      <c r="L31" s="290">
        <f t="shared" si="10"/>
        <v>0</v>
      </c>
      <c r="M31" s="291" t="str">
        <f t="shared" si="11"/>
        <v/>
      </c>
      <c r="N31" s="292" t="str">
        <f t="shared" si="12"/>
        <v/>
      </c>
      <c r="O31" s="293" t="str">
        <f t="shared" si="13"/>
        <v/>
      </c>
      <c r="P31" s="288"/>
      <c r="Q31" s="287"/>
      <c r="R31" s="287"/>
      <c r="S31" s="287"/>
      <c r="T31" s="287"/>
      <c r="U31" s="287"/>
      <c r="V31" s="290" t="str">
        <f t="shared" si="14"/>
        <v/>
      </c>
      <c r="W31" s="290">
        <f t="shared" si="15"/>
        <v>0</v>
      </c>
      <c r="X31" s="290">
        <f t="shared" si="16"/>
        <v>0</v>
      </c>
      <c r="Y31" s="290">
        <f t="shared" si="17"/>
        <v>0</v>
      </c>
      <c r="Z31" s="291" t="str">
        <f t="shared" si="18"/>
        <v/>
      </c>
      <c r="AA31" s="292" t="str">
        <f t="shared" si="19"/>
        <v/>
      </c>
      <c r="AB31" s="293" t="str">
        <f t="shared" si="20"/>
        <v/>
      </c>
      <c r="AC31" s="91">
        <f t="shared" si="0"/>
        <v>0</v>
      </c>
      <c r="AD31" s="92">
        <f t="shared" si="1"/>
        <v>0</v>
      </c>
      <c r="AE31" s="92">
        <f t="shared" si="2"/>
        <v>0</v>
      </c>
      <c r="AF31" s="92" t="str">
        <f t="shared" si="3"/>
        <v/>
      </c>
      <c r="AG31" s="92" t="str">
        <f t="shared" si="4"/>
        <v/>
      </c>
      <c r="AH31" s="92" t="str">
        <f t="shared" si="5"/>
        <v/>
      </c>
      <c r="AI31" s="92" t="str">
        <f t="shared" si="6"/>
        <v/>
      </c>
      <c r="AJ31" s="93" t="str">
        <f t="shared" si="21"/>
        <v/>
      </c>
      <c r="AK31" s="94" t="str">
        <f t="shared" si="22"/>
        <v/>
      </c>
      <c r="AL31" s="95" t="str">
        <f t="shared" si="23"/>
        <v/>
      </c>
    </row>
    <row r="32" spans="1:38" ht="15" customHeight="1" thickTop="1" thickBot="1" x14ac:dyDescent="0.3">
      <c r="A32" s="411" t="s">
        <v>2</v>
      </c>
      <c r="B32" s="412"/>
      <c r="C32" s="27" t="str">
        <f t="shared" ref="C32:I32" si="27">IF(SUM(C6:C31)&gt;0,SUM(C6:C31),"")</f>
        <v/>
      </c>
      <c r="D32" s="28" t="str">
        <f t="shared" si="27"/>
        <v/>
      </c>
      <c r="E32" s="28" t="str">
        <f t="shared" si="27"/>
        <v/>
      </c>
      <c r="F32" s="28" t="str">
        <f t="shared" si="27"/>
        <v/>
      </c>
      <c r="G32" s="28" t="str">
        <f t="shared" si="27"/>
        <v/>
      </c>
      <c r="H32" s="28" t="str">
        <f t="shared" si="27"/>
        <v/>
      </c>
      <c r="I32" s="28" t="str">
        <f t="shared" si="27"/>
        <v/>
      </c>
      <c r="J32" s="28">
        <f>SUM(J6:J31)</f>
        <v>0</v>
      </c>
      <c r="K32" s="28">
        <f>SUM(K6:K31)</f>
        <v>0</v>
      </c>
      <c r="L32" s="28">
        <f>SUM(L6:L31)</f>
        <v>0</v>
      </c>
      <c r="M32" s="29" t="str">
        <f>IF(SUM(D32:G32)&gt;0,L32/SUM(D32:G32),"")</f>
        <v/>
      </c>
      <c r="N32" s="30" t="str">
        <f>IF(SUM(D32:G32)&gt;0,J32/SUM(D32:G32),"")</f>
        <v/>
      </c>
      <c r="O32" s="31" t="str">
        <f>IF(SUM(D32:G32)&gt;0,K32/SUM(D32:G32),"")</f>
        <v/>
      </c>
      <c r="P32" s="27" t="str">
        <f t="shared" ref="P32:V32" si="28">IF(SUM(P6:P31)&gt;0,SUM(P6:P31),"")</f>
        <v/>
      </c>
      <c r="Q32" s="28" t="str">
        <f t="shared" si="28"/>
        <v/>
      </c>
      <c r="R32" s="28" t="str">
        <f t="shared" si="28"/>
        <v/>
      </c>
      <c r="S32" s="28" t="str">
        <f t="shared" si="28"/>
        <v/>
      </c>
      <c r="T32" s="28" t="str">
        <f t="shared" si="28"/>
        <v/>
      </c>
      <c r="U32" s="28" t="str">
        <f t="shared" si="28"/>
        <v/>
      </c>
      <c r="V32" s="28" t="str">
        <f t="shared" si="28"/>
        <v/>
      </c>
      <c r="W32" s="28">
        <f>SUM(W6:W31)</f>
        <v>0</v>
      </c>
      <c r="X32" s="28">
        <f>SUM(X6:X31)</f>
        <v>0</v>
      </c>
      <c r="Y32" s="28">
        <f>SUM(Y6:Y31)</f>
        <v>0</v>
      </c>
      <c r="Z32" s="29" t="str">
        <f>IF(SUM(Q32:T32)&gt;0,Y32/SUM(Q32:T32),"")</f>
        <v/>
      </c>
      <c r="AA32" s="30" t="str">
        <f>IF(SUM(Q32:T32)&gt;0,W32/SUM(Q32:T32),"")</f>
        <v/>
      </c>
      <c r="AB32" s="31" t="str">
        <f>IF(SUM(Q32:T32)&gt;0,X32/SUM(Q32:T32),"")</f>
        <v/>
      </c>
      <c r="AC32" s="36">
        <f>SUM(AC6:AC31)</f>
        <v>0</v>
      </c>
      <c r="AD32" s="37">
        <f>SUM(AD6:AD31)</f>
        <v>0</v>
      </c>
      <c r="AE32" s="37">
        <f>SUM(AE6:AE31)</f>
        <v>0</v>
      </c>
      <c r="AF32" s="37" t="str">
        <f>IF(SUM(AF6:AF31)&gt;0,SUM(AF6:AF31),"")</f>
        <v/>
      </c>
      <c r="AG32" s="37" t="str">
        <f>IF(SUM(AG6:AG31)&gt;0,SUM(AG6:AG31),"")</f>
        <v/>
      </c>
      <c r="AH32" s="37" t="str">
        <f>IF(SUM(AH6:AH31)&gt;0,SUM(AH6:AH31),"")</f>
        <v/>
      </c>
      <c r="AI32" s="37" t="str">
        <f>IF(SUM(AI6:AI31)&gt;0,SUM(AI6:AI31),"")</f>
        <v/>
      </c>
      <c r="AJ32" s="38" t="str">
        <f>IF(AG32&lt;&gt;"",AE32/AG32,"")</f>
        <v/>
      </c>
      <c r="AK32" s="39" t="str">
        <f>IF(AG32&lt;&gt;"",AC32/AG32,"")</f>
        <v/>
      </c>
      <c r="AL32" s="32" t="str">
        <f>IF(AG32&lt;&gt;"",AD32/AG32,"")</f>
        <v/>
      </c>
    </row>
    <row r="33" ht="15.75" hidden="1" thickTop="1" x14ac:dyDescent="0.25"/>
  </sheetData>
  <sheetProtection algorithmName="SHA-512" hashValue="mngQtpLyfb8y/Z+gMI05nz16ggQsQMicuyQGb4+Yc9255jYQvYJVcpsxrjnNA9k+/0c9WDUTwETMN/XgGLe92Q==" saltValue="5xWx/9fBCH6h06Pro5nW9A==" spinCount="100000" sheet="1" objects="1" scenarios="1"/>
  <mergeCells count="18">
    <mergeCell ref="A1:B2"/>
    <mergeCell ref="C1:M2"/>
    <mergeCell ref="N1:O2"/>
    <mergeCell ref="P1:AL2"/>
    <mergeCell ref="A3:A5"/>
    <mergeCell ref="B3:B5"/>
    <mergeCell ref="C3:O3"/>
    <mergeCell ref="P3:AB3"/>
    <mergeCell ref="AC3:AL3"/>
    <mergeCell ref="C4:L4"/>
    <mergeCell ref="M4:M5"/>
    <mergeCell ref="AJ4:AJ5"/>
    <mergeCell ref="AK4:AL4"/>
    <mergeCell ref="A32:B32"/>
    <mergeCell ref="N4:O4"/>
    <mergeCell ref="P4:Y4"/>
    <mergeCell ref="Z4:Z5"/>
    <mergeCell ref="AA4:AB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L33"/>
  <sheetViews>
    <sheetView tabSelected="1" zoomScale="70" zoomScaleNormal="70" workbookViewId="0">
      <selection activeCell="F2" sqref="F2:L2"/>
    </sheetView>
  </sheetViews>
  <sheetFormatPr defaultColWidth="0" defaultRowHeight="15" zeroHeight="1" x14ac:dyDescent="0.25"/>
  <cols>
    <col min="1" max="1" width="4.28515625" customWidth="1"/>
    <col min="2" max="2" width="39.5703125" bestFit="1" customWidth="1"/>
    <col min="3" max="5" width="10" style="42" hidden="1" customWidth="1"/>
    <col min="6" max="7" width="6.7109375" style="42" bestFit="1" customWidth="1"/>
    <col min="8" max="8" width="8" style="42" bestFit="1" customWidth="1"/>
    <col min="9" max="9" width="4.85546875" style="42" bestFit="1" customWidth="1"/>
    <col min="10" max="10" width="10" style="42" customWidth="1"/>
    <col min="11" max="11" width="9.42578125" style="42" bestFit="1" customWidth="1"/>
    <col min="12" max="12" width="8.7109375" style="42" bestFit="1" customWidth="1"/>
    <col min="13" max="16384" width="9.140625" hidden="1"/>
  </cols>
  <sheetData>
    <row r="1" spans="1:12" ht="22.5" customHeight="1" thickTop="1" thickBot="1" x14ac:dyDescent="0.3">
      <c r="A1" s="442" t="s">
        <v>76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4"/>
    </row>
    <row r="2" spans="1:12" s="40" customFormat="1" ht="22.5" customHeight="1" thickTop="1" thickBot="1" x14ac:dyDescent="0.3">
      <c r="A2" s="460" t="s">
        <v>82</v>
      </c>
      <c r="B2" s="461"/>
      <c r="C2" s="310"/>
      <c r="D2" s="310"/>
      <c r="E2" s="310"/>
      <c r="F2" s="462"/>
      <c r="G2" s="462"/>
      <c r="H2" s="462"/>
      <c r="I2" s="462"/>
      <c r="J2" s="462"/>
      <c r="K2" s="462"/>
      <c r="L2" s="463"/>
    </row>
    <row r="3" spans="1:12" s="40" customFormat="1" ht="22.5" customHeight="1" thickTop="1" thickBot="1" x14ac:dyDescent="0.3">
      <c r="A3" s="460" t="s">
        <v>83</v>
      </c>
      <c r="B3" s="461"/>
      <c r="C3" s="310"/>
      <c r="D3" s="310"/>
      <c r="E3" s="310"/>
      <c r="F3" s="462"/>
      <c r="G3" s="462"/>
      <c r="H3" s="462"/>
      <c r="I3" s="462"/>
      <c r="J3" s="462"/>
      <c r="K3" s="462"/>
      <c r="L3" s="463"/>
    </row>
    <row r="4" spans="1:12" ht="15.75" thickTop="1" x14ac:dyDescent="0.25">
      <c r="A4" s="452" t="s">
        <v>0</v>
      </c>
      <c r="B4" s="455" t="s">
        <v>1</v>
      </c>
      <c r="C4" s="445" t="s">
        <v>78</v>
      </c>
      <c r="D4" s="446"/>
      <c r="E4" s="446"/>
      <c r="F4" s="446"/>
      <c r="G4" s="446"/>
      <c r="H4" s="446"/>
      <c r="I4" s="446"/>
      <c r="J4" s="446"/>
      <c r="K4" s="446"/>
      <c r="L4" s="447"/>
    </row>
    <row r="5" spans="1:12" x14ac:dyDescent="0.25">
      <c r="A5" s="453"/>
      <c r="B5" s="456"/>
      <c r="C5" s="448" t="s">
        <v>4</v>
      </c>
      <c r="D5" s="449"/>
      <c r="E5" s="449"/>
      <c r="F5" s="449"/>
      <c r="G5" s="449"/>
      <c r="H5" s="449"/>
      <c r="I5" s="449"/>
      <c r="J5" s="449" t="s">
        <v>12</v>
      </c>
      <c r="K5" s="449" t="s">
        <v>13</v>
      </c>
      <c r="L5" s="458"/>
    </row>
    <row r="6" spans="1:12" ht="15.75" thickBot="1" x14ac:dyDescent="0.3">
      <c r="A6" s="454"/>
      <c r="B6" s="457"/>
      <c r="C6" s="126" t="s">
        <v>16</v>
      </c>
      <c r="D6" s="127" t="s">
        <v>17</v>
      </c>
      <c r="E6" s="127" t="s">
        <v>18</v>
      </c>
      <c r="F6" s="128" t="s">
        <v>11</v>
      </c>
      <c r="G6" s="128" t="s">
        <v>37</v>
      </c>
      <c r="H6" s="128" t="s">
        <v>38</v>
      </c>
      <c r="I6" s="128" t="s">
        <v>39</v>
      </c>
      <c r="J6" s="459"/>
      <c r="K6" s="128" t="s">
        <v>14</v>
      </c>
      <c r="L6" s="129" t="s">
        <v>15</v>
      </c>
    </row>
    <row r="7" spans="1:12" ht="21.95" customHeight="1" thickTop="1" x14ac:dyDescent="0.25">
      <c r="A7" s="43">
        <v>1</v>
      </c>
      <c r="B7" s="44" t="s">
        <v>19</v>
      </c>
      <c r="C7" s="45">
        <f>IF(SUM('1 ступень'!BC6,'2 ступень'!BP6,'3 ступень'!AC6)&gt;0,SUM('1 ступень'!BC6,'2 ступень'!BP6,'3 ступень'!AC6),0)</f>
        <v>19</v>
      </c>
      <c r="D7" s="46">
        <f>IF(SUM('1 ступень'!BD6,'2 ступень'!BQ6,'3 ступень'!AD6)&gt;0,SUM('1 ступень'!BD6,'2 ступень'!BQ6,'3 ступень'!AD6),0)</f>
        <v>8</v>
      </c>
      <c r="E7" s="47">
        <f>IF(SUM('1 ступень'!BE6,'2 ступень'!BR6,'3 ступень'!AE6)&gt;0,SUM('1 ступень'!BE6,'2 ступень'!BR6,'3 ступень'!AE6),0)</f>
        <v>67</v>
      </c>
      <c r="F7" s="48">
        <f>IF(SUM('1 ступень'!BF6,'2 ступень'!BS6,'3 ступень'!AF6)&gt;0,SUM('1 ступень'!BF6,'2 ступень'!BS6,'3 ступень'!AF6),"")</f>
        <v>19</v>
      </c>
      <c r="G7" s="46">
        <f>IF(SUM('1 ступень'!BG6,'2 ступень'!BT6,'3 ступень'!AG6)&gt;0,SUM('1 ступень'!BG6,'2 ступень'!BT6,'3 ступень'!AG6),"")</f>
        <v>19</v>
      </c>
      <c r="H7" s="46" t="str">
        <f>IF(SUM('1 ступень'!BH6,'2 ступень'!BU6,'3 ступень'!AH6)&gt;0,SUM('1 ступень'!BH6,'2 ступень'!BU6,'3 ступень'!AH6),"")</f>
        <v/>
      </c>
      <c r="I7" s="46" t="str">
        <f>IF(SUM('1 ступень'!BI6,'2 ступень'!BV6,'3 ступень'!AI6)&gt;0,SUM('1 ступень'!BI6,'2 ступень'!BV6,'3 ступень'!AI6),"")</f>
        <v/>
      </c>
      <c r="J7" s="49">
        <f>IF(G7&lt;&gt;"",E7/G7,"")</f>
        <v>3.5263157894736841</v>
      </c>
      <c r="K7" s="50">
        <f>IF(G7&lt;&gt;"",C7/G7,"")</f>
        <v>1</v>
      </c>
      <c r="L7" s="51">
        <f>IF(G7&lt;&gt;"",D7/G7,"")</f>
        <v>0.42105263157894735</v>
      </c>
    </row>
    <row r="8" spans="1:12" ht="21.95" customHeight="1" x14ac:dyDescent="0.25">
      <c r="A8" s="52">
        <v>2</v>
      </c>
      <c r="B8" s="53" t="s">
        <v>20</v>
      </c>
      <c r="C8" s="54">
        <f>IF(SUM('1 ступень'!BC7,'2 ступень'!BP7,'3 ступень'!AC7)&gt;0,SUM('1 ступень'!BC7,'2 ступень'!BP7,'3 ступень'!AC7),0)</f>
        <v>19</v>
      </c>
      <c r="D8" s="55">
        <f>IF(SUM('1 ступень'!BD7,'2 ступень'!BQ7,'3 ступень'!AD7)&gt;0,SUM('1 ступень'!BD7,'2 ступень'!BQ7,'3 ступень'!AD7),0)</f>
        <v>9</v>
      </c>
      <c r="E8" s="56">
        <f>IF(SUM('1 ступень'!BE7,'2 ступень'!BR7,'3 ступень'!AE7)&gt;0,SUM('1 ступень'!BE7,'2 ступень'!BR7,'3 ступень'!AE7),0)</f>
        <v>69</v>
      </c>
      <c r="F8" s="57">
        <f>IF(SUM('1 ступень'!BF7,'2 ступень'!BS7,'3 ступень'!AF7)&gt;0,SUM('1 ступень'!BF7,'2 ступень'!BS7,'3 ступень'!AF7),"")</f>
        <v>19</v>
      </c>
      <c r="G8" s="55">
        <f>IF(SUM('1 ступень'!BG7,'2 ступень'!BT7,'3 ступень'!AG7)&gt;0,SUM('1 ступень'!BG7,'2 ступень'!BT7,'3 ступень'!AG7),"")</f>
        <v>19</v>
      </c>
      <c r="H8" s="55" t="str">
        <f>IF(SUM('1 ступень'!BH7,'2 ступень'!BU7,'3 ступень'!AH7)&gt;0,SUM('1 ступень'!BH7,'2 ступень'!BU7,'3 ступень'!AH7),"")</f>
        <v/>
      </c>
      <c r="I8" s="55" t="str">
        <f>IF(SUM('1 ступень'!BI7,'2 ступень'!BV7,'3 ступень'!AI7)&gt;0,SUM('1 ступень'!BI7,'2 ступень'!BV7,'3 ступень'!AI7),"")</f>
        <v/>
      </c>
      <c r="J8" s="58">
        <f>IF(G8&lt;&gt;"",E8/G8,"")</f>
        <v>3.6315789473684212</v>
      </c>
      <c r="K8" s="59">
        <f>IF(G8&lt;&gt;"",C8/G8,"")</f>
        <v>1</v>
      </c>
      <c r="L8" s="60">
        <f>IF(G8&lt;&gt;"",D8/G8,"")</f>
        <v>0.47368421052631576</v>
      </c>
    </row>
    <row r="9" spans="1:12" ht="21.95" customHeight="1" x14ac:dyDescent="0.25">
      <c r="A9" s="52">
        <v>3</v>
      </c>
      <c r="B9" s="53" t="s">
        <v>74</v>
      </c>
      <c r="C9" s="54">
        <f>IF(SUM('1 ступень'!BC8:BC11,'2 ступень'!BP8:BP11,'3 ступень'!AC8:AC11)&gt;0,SUM('1 ступень'!BC8:BC11,'2 ступень'!BP8:BP11,'3 ступень'!AC8:AC11),0)</f>
        <v>21</v>
      </c>
      <c r="D9" s="55">
        <f>IF(SUM('1 ступень'!BD8:BD11,'2 ступень'!BQ8:BQ11,'3 ступень'!AD8:AD11)&gt;0,SUM('1 ступень'!BD8:BD11,'2 ступень'!BQ8:BQ11,'3 ступень'!AD8:AD11),0)</f>
        <v>14</v>
      </c>
      <c r="E9" s="56">
        <f>IF(SUM('1 ступень'!BE8:BE11,'2 ступень'!BR8:BR11,'3 ступень'!AE8:AE11)&gt;0,SUM('1 ступень'!BE8:BE11,'2 ступень'!BR8:BR11,'3 ступень'!AE8:AE11),0)</f>
        <v>84</v>
      </c>
      <c r="F9" s="57">
        <f>IF(SUM('1 ступень'!BF8:BF11,'2 ступень'!BS8:BS11,'3 ступень'!AF8:AF11)&gt;0,SUM('1 ступень'!BF8:BF11,'2 ступень'!BS8:BS11,'3 ступень'!AF8:AF11),"")</f>
        <v>21</v>
      </c>
      <c r="G9" s="55">
        <f>IF(SUM('1 ступень'!BG8:BG11,'2 ступень'!BT8:BT11,'3 ступень'!AG8:AG11)&gt;0,SUM('1 ступень'!BG8:BG11,'2 ступень'!BT8:BT11,'3 ступень'!AG8:AG11),"")</f>
        <v>21</v>
      </c>
      <c r="H9" s="55" t="str">
        <f>IF(SUM('1 ступень'!BH8:BH11,'2 ступень'!BU8:BU11,'3 ступень'!AH8:AH11)&gt;0,SUM('1 ступень'!BH8:BH11,'2 ступень'!BU8:BU11,'3 ступень'!AH8:AH11),"")</f>
        <v/>
      </c>
      <c r="I9" s="55" t="str">
        <f>IF(SUM('1 ступень'!BI8:BI11,'2 ступень'!BV8:BV11,'3 ступень'!AI8:AI11)&gt;0,SUM('1 ступень'!BI8:BI11,'2 ступень'!BV8:BV11,'3 ступень'!AI8:AI11),"")</f>
        <v/>
      </c>
      <c r="J9" s="58">
        <f>IF(G9&lt;&gt;"",E9/G9,"")</f>
        <v>4</v>
      </c>
      <c r="K9" s="59">
        <f>IF(G9&lt;&gt;"",C9/G9,"")</f>
        <v>1</v>
      </c>
      <c r="L9" s="60">
        <f>IF(G9&lt;&gt;"",D9/G9,"")</f>
        <v>0.66666666666666663</v>
      </c>
    </row>
    <row r="10" spans="1:12" ht="21.95" customHeight="1" x14ac:dyDescent="0.25">
      <c r="A10" s="52">
        <v>4</v>
      </c>
      <c r="B10" s="53" t="s">
        <v>25</v>
      </c>
      <c r="C10" s="54">
        <f>IF(SUM('1 ступень'!BC12,'2 ступень'!BP12:BP14,'3 ступень'!AC12:AC14)&gt;0,SUM('1 ступень'!BC12,'2 ступень'!BP12:BP14,'3 ступень'!AC12:AC14),0)</f>
        <v>24</v>
      </c>
      <c r="D10" s="55">
        <f>IF(SUM('1 ступень'!BD12,'2 ступень'!BQ12:BQ14,'3 ступень'!AD12:AD14)&gt;0,SUM('1 ступень'!BD12,'2 ступень'!BQ12:BQ14,'3 ступень'!AD12:AD14),0)</f>
        <v>10</v>
      </c>
      <c r="E10" s="56">
        <f>IF(SUM('1 ступень'!BE12,'2 ступень'!BR12:BR14,'3 ступень'!AE12:AE14)&gt;0,SUM('1 ступень'!BE12,'2 ступень'!BR12:BR14,'3 ступень'!AE12:AE14),0)</f>
        <v>85</v>
      </c>
      <c r="F10" s="57">
        <f>IF(SUM('1 ступень'!BF12,'2 ступень'!BS12:BS14,'3 ступень'!AF12:AF14)&gt;0,SUM('1 ступень'!BF12,'2 ступень'!BS12:BS14,'3 ступень'!AF12:AF14),"")</f>
        <v>24</v>
      </c>
      <c r="G10" s="55">
        <f>IF(SUM('1 ступень'!BG12,'2 ступень'!BT12:BT14,'3 ступень'!AG12:AG14)&gt;0,SUM('1 ступень'!BG12,'2 ступень'!BT12:BT14,'3 ступень'!AG12:AG14),"")</f>
        <v>24</v>
      </c>
      <c r="H10" s="55" t="str">
        <f>IF(SUM('1 ступень'!BH12,'2 ступень'!BU12:BU14,'3 ступень'!AH12:AH14)&gt;0,SUM('1 ступень'!BH12,'2 ступень'!BU12:BU14,'3 ступень'!AH12:AH14),"")</f>
        <v/>
      </c>
      <c r="I10" s="55" t="str">
        <f>IF(SUM('1 ступень'!BI12,'2 ступень'!BV12:BV14,'3 ступень'!AI12:AI14)&gt;0,SUM('1 ступень'!BI12,'2 ступень'!BV12:BV14,'3 ступень'!AI12:AI14),"")</f>
        <v/>
      </c>
      <c r="J10" s="58">
        <f>IF(G10&lt;&gt;"",E10/G10,"")</f>
        <v>3.5416666666666665</v>
      </c>
      <c r="K10" s="59">
        <f>IF(G10&lt;&gt;"",C10/G10,"")</f>
        <v>1</v>
      </c>
      <c r="L10" s="60">
        <f>IF(G10&lt;&gt;"",D10/G10,"")</f>
        <v>0.41666666666666669</v>
      </c>
    </row>
    <row r="11" spans="1:12" ht="21.95" customHeight="1" x14ac:dyDescent="0.25">
      <c r="A11" s="52">
        <v>5</v>
      </c>
      <c r="B11" s="53" t="s">
        <v>50</v>
      </c>
      <c r="C11" s="54">
        <f>IF(SUM('2 ступень'!BP15,'3 ступень'!AC15)&gt;0,SUM('2 ступень'!BP15,'3 ступень'!AC15),0)</f>
        <v>7</v>
      </c>
      <c r="D11" s="55">
        <f>IF(SUM('2 ступень'!BQ15,'3 ступень'!AD15)&gt;0,SUM('2 ступень'!BQ15,'3 ступень'!AD15),0)</f>
        <v>6</v>
      </c>
      <c r="E11" s="56">
        <f>IF(SUM('2 ступень'!BR15,'3 ступень'!AE15)&gt;0,SUM('2 ступень'!BR15,'3 ступень'!AE15),0)</f>
        <v>28</v>
      </c>
      <c r="F11" s="57">
        <f>IF(SUM('2 ступень'!BS15,'3 ступень'!AF15)&gt;0,SUM('2 ступень'!BS15,'3 ступень'!AF15),"")</f>
        <v>7</v>
      </c>
      <c r="G11" s="55">
        <f>IF(SUM('2 ступень'!BT15,'3 ступень'!AG15)&gt;0,SUM('2 ступень'!BT15,'3 ступень'!AG15),"")</f>
        <v>7</v>
      </c>
      <c r="H11" s="55" t="str">
        <f>IF(SUM('2 ступень'!BU15,'3 ступень'!AH15)&gt;0,SUM('2 ступень'!BU15,'3 ступень'!AH15),"")</f>
        <v/>
      </c>
      <c r="I11" s="55" t="str">
        <f>IF(SUM('2 ступень'!BV15,'3 ступень'!AI15)&gt;0,SUM('2 ступень'!BV15,'3 ступень'!AI15),"")</f>
        <v/>
      </c>
      <c r="J11" s="58">
        <f t="shared" ref="J11:J13" si="0">IF(G11&lt;&gt;"",E11/G11,"")</f>
        <v>4</v>
      </c>
      <c r="K11" s="59">
        <f t="shared" ref="K11:K13" si="1">IF(G11&lt;&gt;"",C11/G11,"")</f>
        <v>1</v>
      </c>
      <c r="L11" s="60">
        <f t="shared" ref="L11:L13" si="2">IF(G11&lt;&gt;"",D11/G11,"")</f>
        <v>0.8571428571428571</v>
      </c>
    </row>
    <row r="12" spans="1:12" ht="21.95" customHeight="1" x14ac:dyDescent="0.25">
      <c r="A12" s="52">
        <v>6</v>
      </c>
      <c r="B12" s="53" t="s">
        <v>51</v>
      </c>
      <c r="C12" s="54">
        <f>IF(SUM('2 ступень'!BP16,'3 ступень'!AC16)&gt;0,SUM('2 ступень'!BP16,'3 ступень'!AC16),0)</f>
        <v>0</v>
      </c>
      <c r="D12" s="55">
        <f>IF(SUM('2 ступень'!BQ16,'3 ступень'!AD16)&gt;0,SUM('2 ступень'!BQ16,'3 ступень'!AD16),0)</f>
        <v>0</v>
      </c>
      <c r="E12" s="56">
        <f>IF(SUM('2 ступень'!BR16,'3 ступень'!AE16)&gt;0,SUM('2 ступень'!BR16,'3 ступень'!AE16),0)</f>
        <v>0</v>
      </c>
      <c r="F12" s="57" t="str">
        <f>IF(SUM('2 ступень'!BS16,'3 ступень'!AF16)&gt;0,SUM('2 ступень'!BS16,'3 ступень'!AF16),"")</f>
        <v/>
      </c>
      <c r="G12" s="55" t="str">
        <f>IF(SUM('2 ступень'!BT16,'3 ступень'!AG16)&gt;0,SUM('2 ступень'!BT16,'3 ступень'!AG16),"")</f>
        <v/>
      </c>
      <c r="H12" s="55" t="str">
        <f>IF(SUM('2 ступень'!BU16,'3 ступень'!AH16)&gt;0,SUM('2 ступень'!BU16,'3 ступень'!AH16),"")</f>
        <v/>
      </c>
      <c r="I12" s="55" t="str">
        <f>IF(SUM('2 ступень'!BV16,'3 ступень'!AI16)&gt;0,SUM('2 ступень'!BV16,'3 ступень'!AI16),"")</f>
        <v/>
      </c>
      <c r="J12" s="58" t="str">
        <f t="shared" si="0"/>
        <v/>
      </c>
      <c r="K12" s="59" t="str">
        <f t="shared" si="1"/>
        <v/>
      </c>
      <c r="L12" s="60" t="str">
        <f t="shared" si="2"/>
        <v/>
      </c>
    </row>
    <row r="13" spans="1:12" ht="21.95" customHeight="1" x14ac:dyDescent="0.25">
      <c r="A13" s="52">
        <v>7</v>
      </c>
      <c r="B13" s="53" t="s">
        <v>52</v>
      </c>
      <c r="C13" s="54">
        <f>IF(SUM('2 ступень'!BP17,'3 ступень'!AC17)&gt;0,SUM('2 ступень'!BP17,'3 ступень'!AC17),0)</f>
        <v>9</v>
      </c>
      <c r="D13" s="55">
        <f>IF(SUM('2 ступень'!BQ17,'3 ступень'!AD17)&gt;0,SUM('2 ступень'!BQ17,'3 ступень'!AD17),0)</f>
        <v>5</v>
      </c>
      <c r="E13" s="56">
        <f>IF(SUM('2 ступень'!BR17,'3 ступень'!AE17)&gt;0,SUM('2 ступень'!BR17,'3 ступень'!AE17),0)</f>
        <v>33</v>
      </c>
      <c r="F13" s="57">
        <f>IF(SUM('2 ступень'!BS17,'3 ступень'!AF17)&gt;0,SUM('2 ступень'!BS17,'3 ступень'!AF17),"")</f>
        <v>9</v>
      </c>
      <c r="G13" s="55">
        <f>IF(SUM('2 ступень'!BT17,'3 ступень'!AG17)&gt;0,SUM('2 ступень'!BT17,'3 ступень'!AG17),"")</f>
        <v>9</v>
      </c>
      <c r="H13" s="55" t="str">
        <f>IF(SUM('2 ступень'!BU17,'3 ступень'!AH17)&gt;0,SUM('2 ступень'!BU17,'3 ступень'!AH17),"")</f>
        <v/>
      </c>
      <c r="I13" s="55" t="str">
        <f>IF(SUM('2 ступень'!BV17,'3 ступень'!AI17)&gt;0,SUM('2 ступень'!BV17,'3 ступень'!AI17),"")</f>
        <v/>
      </c>
      <c r="J13" s="58">
        <f t="shared" si="0"/>
        <v>3.6666666666666665</v>
      </c>
      <c r="K13" s="59">
        <f t="shared" si="1"/>
        <v>1</v>
      </c>
      <c r="L13" s="60">
        <f t="shared" si="2"/>
        <v>0.55555555555555558</v>
      </c>
    </row>
    <row r="14" spans="1:12" ht="21.95" customHeight="1" x14ac:dyDescent="0.25">
      <c r="A14" s="52">
        <v>8</v>
      </c>
      <c r="B14" s="53" t="s">
        <v>53</v>
      </c>
      <c r="C14" s="54">
        <f>IF(SUM('2 ступень'!BP18,'3 ступень'!AC18)&gt;0,SUM('2 ступень'!BP18,'3 ступень'!AC18),0)</f>
        <v>2</v>
      </c>
      <c r="D14" s="55">
        <f>IF(SUM('2 ступень'!BQ18,'3 ступень'!AD18)&gt;0,SUM('2 ступень'!BQ18,'3 ступень'!AD18),0)</f>
        <v>1</v>
      </c>
      <c r="E14" s="56">
        <f>IF(SUM('2 ступень'!BR18,'3 ступень'!AE18)&gt;0,SUM('2 ступень'!BR18,'3 ступень'!AE18),0)</f>
        <v>8</v>
      </c>
      <c r="F14" s="57">
        <f>IF(SUM('2 ступень'!BS18,'3 ступень'!AF18)&gt;0,SUM('2 ступень'!BS18,'3 ступень'!AF18),"")</f>
        <v>2</v>
      </c>
      <c r="G14" s="55">
        <f>IF(SUM('2 ступень'!BT18,'3 ступень'!AG18)&gt;0,SUM('2 ступень'!BT18,'3 ступень'!AG18),"")</f>
        <v>2</v>
      </c>
      <c r="H14" s="55" t="str">
        <f>IF(SUM('2 ступень'!BU18,'3 ступень'!AH18)&gt;0,SUM('2 ступень'!BU18,'3 ступень'!AH18),"")</f>
        <v/>
      </c>
      <c r="I14" s="55" t="str">
        <f>IF(SUM('2 ступень'!BV18,'3 ступень'!AI18)&gt;0,SUM('2 ступень'!BV18,'3 ступень'!AI18),"")</f>
        <v/>
      </c>
      <c r="J14" s="58">
        <f t="shared" ref="J14:J16" si="3">IF(G14&lt;&gt;"",E14/G14,"")</f>
        <v>4</v>
      </c>
      <c r="K14" s="59">
        <f t="shared" ref="K14:K16" si="4">IF(G14&lt;&gt;"",C14/G14,"")</f>
        <v>1</v>
      </c>
      <c r="L14" s="60">
        <f t="shared" ref="L14:L16" si="5">IF(G14&lt;&gt;"",D14/G14,"")</f>
        <v>0.5</v>
      </c>
    </row>
    <row r="15" spans="1:12" ht="21.95" customHeight="1" x14ac:dyDescent="0.25">
      <c r="A15" s="52">
        <v>9</v>
      </c>
      <c r="B15" s="53" t="s">
        <v>54</v>
      </c>
      <c r="C15" s="54">
        <f>IF(SUM('2 ступень'!BP19,'3 ступень'!AC19)&gt;0,SUM('2 ступень'!BP19,'3 ступень'!AC19),0)</f>
        <v>5</v>
      </c>
      <c r="D15" s="55">
        <f>IF(SUM('2 ступень'!BQ19,'3 ступень'!AD19)&gt;0,SUM('2 ступень'!BQ19,'3 ступень'!AD19),0)</f>
        <v>2</v>
      </c>
      <c r="E15" s="56">
        <f>IF(SUM('2 ступень'!BR19,'3 ступень'!AE19)&gt;0,SUM('2 ступень'!BR19,'3 ступень'!AE19),0)</f>
        <v>18</v>
      </c>
      <c r="F15" s="57">
        <f>IF(SUM('2 ступень'!BS19,'3 ступень'!AF19)&gt;0,SUM('2 ступень'!BS19,'3 ступень'!AF19),"")</f>
        <v>5</v>
      </c>
      <c r="G15" s="55">
        <f>IF(SUM('2 ступень'!BT19,'3 ступень'!AG19)&gt;0,SUM('2 ступень'!BT19,'3 ступень'!AG19),"")</f>
        <v>5</v>
      </c>
      <c r="H15" s="55" t="str">
        <f>IF(SUM('2 ступень'!BU19,'3 ступень'!AH19)&gt;0,SUM('2 ступень'!BU19,'3 ступень'!AH19),"")</f>
        <v/>
      </c>
      <c r="I15" s="55" t="str">
        <f>IF(SUM('2 ступень'!BV19,'3 ступень'!AI19)&gt;0,SUM('2 ступень'!BV19,'3 ступень'!AI19),"")</f>
        <v/>
      </c>
      <c r="J15" s="58">
        <f t="shared" si="3"/>
        <v>3.6</v>
      </c>
      <c r="K15" s="59">
        <f t="shared" si="4"/>
        <v>1</v>
      </c>
      <c r="L15" s="60">
        <f t="shared" si="5"/>
        <v>0.4</v>
      </c>
    </row>
    <row r="16" spans="1:12" ht="21.95" customHeight="1" x14ac:dyDescent="0.25">
      <c r="A16" s="52">
        <v>10</v>
      </c>
      <c r="B16" s="53" t="s">
        <v>56</v>
      </c>
      <c r="C16" s="54">
        <f>IF(SUM('2 ступень'!BP21,'3 ступень'!AC21)&gt;0,SUM('2 ступень'!BP21,'3 ступень'!AC21),0)</f>
        <v>0</v>
      </c>
      <c r="D16" s="55">
        <f>IF(SUM('2 ступень'!BQ21,'3 ступень'!AD21)&gt;0,SUM('2 ступень'!BQ21,'3 ступень'!AD21),0)</f>
        <v>0</v>
      </c>
      <c r="E16" s="56">
        <f>IF(SUM('2 ступень'!BR21,'3 ступень'!AE21)&gt;0,SUM('2 ступень'!BR21,'3 ступень'!AE21),0)</f>
        <v>0</v>
      </c>
      <c r="F16" s="57" t="str">
        <f>IF(SUM('2 ступень'!BS21,'3 ступень'!AF21)&gt;0,SUM('2 ступень'!BS21,'3 ступень'!AF21),"")</f>
        <v/>
      </c>
      <c r="G16" s="55" t="str">
        <f>IF(SUM('2 ступень'!BT21,'3 ступень'!AG21)&gt;0,SUM('2 ступень'!BT21,'3 ступень'!AG21),"")</f>
        <v/>
      </c>
      <c r="H16" s="55" t="str">
        <f>IF(SUM('2 ступень'!BU21,'3 ступень'!AH21)&gt;0,SUM('2 ступень'!BU21,'3 ступень'!AH21),"")</f>
        <v/>
      </c>
      <c r="I16" s="55" t="str">
        <f>IF(SUM('2 ступень'!BV21,'3 ступень'!AI21)&gt;0,SUM('2 ступень'!BV21,'3 ступень'!AI21),"")</f>
        <v/>
      </c>
      <c r="J16" s="58" t="str">
        <f t="shared" si="3"/>
        <v/>
      </c>
      <c r="K16" s="59" t="str">
        <f t="shared" si="4"/>
        <v/>
      </c>
      <c r="L16" s="60" t="str">
        <f t="shared" si="5"/>
        <v/>
      </c>
    </row>
    <row r="17" spans="1:12" ht="21.95" customHeight="1" x14ac:dyDescent="0.25">
      <c r="A17" s="52">
        <v>11</v>
      </c>
      <c r="B17" s="53" t="s">
        <v>68</v>
      </c>
      <c r="C17" s="54">
        <f>IF('2 ступень'!BP22&gt;0,'2 ступень'!BP22,0)</f>
        <v>7</v>
      </c>
      <c r="D17" s="55">
        <f>IF('2 ступень'!BQ22&gt;0,'2 ступень'!BQ22,0)</f>
        <v>5</v>
      </c>
      <c r="E17" s="56">
        <f>IF('2 ступень'!BR22&gt;0,'2 ступень'!BR22,0)</f>
        <v>29</v>
      </c>
      <c r="F17" s="57">
        <f>IF('2 ступень'!BS22&gt;0,'2 ступень'!BS22,"")</f>
        <v>7</v>
      </c>
      <c r="G17" s="55">
        <f>IF('2 ступень'!BT22&gt;0,'2 ступень'!BT22,"")</f>
        <v>7</v>
      </c>
      <c r="H17" s="55" t="str">
        <f>IF('2 ступень'!BU22&gt;0,'2 ступень'!BU22,"")</f>
        <v/>
      </c>
      <c r="I17" s="55" t="str">
        <f>IF('2 ступень'!BV22&gt;0,'2 ступень'!BV22,"")</f>
        <v/>
      </c>
      <c r="J17" s="58">
        <f t="shared" ref="J17" si="6">IF(G17&lt;&gt;"",E17/G17,"")</f>
        <v>4.1428571428571432</v>
      </c>
      <c r="K17" s="59">
        <f t="shared" ref="K17" si="7">IF(G17&lt;&gt;"",C17/G17,"")</f>
        <v>1</v>
      </c>
      <c r="L17" s="60">
        <f t="shared" ref="L17" si="8">IF(G17&lt;&gt;"",D17/G17,"")</f>
        <v>0.7142857142857143</v>
      </c>
    </row>
    <row r="18" spans="1:12" ht="21.95" customHeight="1" x14ac:dyDescent="0.25">
      <c r="A18" s="52">
        <v>12</v>
      </c>
      <c r="B18" s="53" t="s">
        <v>69</v>
      </c>
      <c r="C18" s="54">
        <f>IF('2 ступень'!BP23&gt;0,'2 ступень'!BP23,0)</f>
        <v>9</v>
      </c>
      <c r="D18" s="55">
        <f>IF('2 ступень'!BQ23&gt;0,'2 ступень'!BQ23,0)</f>
        <v>7</v>
      </c>
      <c r="E18" s="56">
        <f>IF('2 ступень'!BR23&gt;0,'2 ступень'!BR23,0)</f>
        <v>38</v>
      </c>
      <c r="F18" s="57">
        <f>IF('2 ступень'!BS23&gt;0,'2 ступень'!BS23,"")</f>
        <v>9</v>
      </c>
      <c r="G18" s="55">
        <f>IF('2 ступень'!BT23&gt;0,'2 ступень'!BT23,"")</f>
        <v>9</v>
      </c>
      <c r="H18" s="55" t="str">
        <f>IF('2 ступень'!BU23&gt;0,'2 ступень'!BU23,"")</f>
        <v/>
      </c>
      <c r="I18" s="55" t="str">
        <f>IF('2 ступень'!BV23&gt;0,'2 ступень'!BV23,"")</f>
        <v/>
      </c>
      <c r="J18" s="58">
        <f t="shared" ref="J18" si="9">IF(G18&lt;&gt;"",E18/G18,"")</f>
        <v>4.2222222222222223</v>
      </c>
      <c r="K18" s="59">
        <f t="shared" ref="K18" si="10">IF(G18&lt;&gt;"",C18/G18,"")</f>
        <v>1</v>
      </c>
      <c r="L18" s="60">
        <f t="shared" ref="L18" si="11">IF(G18&lt;&gt;"",D18/G18,"")</f>
        <v>0.77777777777777779</v>
      </c>
    </row>
    <row r="19" spans="1:12" ht="21.95" customHeight="1" x14ac:dyDescent="0.25">
      <c r="A19" s="52">
        <v>13</v>
      </c>
      <c r="B19" s="53" t="s">
        <v>57</v>
      </c>
      <c r="C19" s="54">
        <f>IF(SUM('2 ступень'!BP24,'3 ступень'!AC22)&gt;0,SUM('2 ступень'!BP24,'3 ступень'!AC22),0)</f>
        <v>7</v>
      </c>
      <c r="D19" s="55">
        <f>IF(SUM('2 ступень'!BQ24,'3 ступень'!AD22)&gt;0,SUM('2 ступень'!BQ24,'3 ступень'!AD22),0)</f>
        <v>6</v>
      </c>
      <c r="E19" s="56">
        <f>IF(SUM('2 ступень'!BR24,'3 ступень'!AE22)&gt;0,SUM('2 ступень'!BR24,'3 ступень'!AE22),0)</f>
        <v>31</v>
      </c>
      <c r="F19" s="57">
        <f>IF(SUM('2 ступень'!BS24,'3 ступень'!AF22)&gt;0,SUM('2 ступень'!BS24,'3 ступень'!AF22),"")</f>
        <v>7</v>
      </c>
      <c r="G19" s="55">
        <f>IF(SUM('2 ступень'!BT24,'3 ступень'!AG22)&gt;0,SUM('2 ступень'!BT24,'3 ступень'!AG22),"")</f>
        <v>7</v>
      </c>
      <c r="H19" s="55" t="str">
        <f>IF(SUM('2 ступень'!BU24,'3 ступень'!AH22)&gt;0,SUM('2 ступень'!BU24,'3 ступень'!AH22),"")</f>
        <v/>
      </c>
      <c r="I19" s="55" t="str">
        <f>IF(SUM('2 ступень'!BV24,'3 ступень'!AI22)&gt;0,SUM('2 ступень'!BV24,'3 ступень'!AI22),"")</f>
        <v/>
      </c>
      <c r="J19" s="58">
        <f t="shared" ref="J19" si="12">IF(G19&lt;&gt;"",E19/G19,"")</f>
        <v>4.4285714285714288</v>
      </c>
      <c r="K19" s="59">
        <f t="shared" ref="K19" si="13">IF(G19&lt;&gt;"",C19/G19,"")</f>
        <v>1</v>
      </c>
      <c r="L19" s="60">
        <f t="shared" ref="L19" si="14">IF(G19&lt;&gt;"",D19/G19,"")</f>
        <v>0.8571428571428571</v>
      </c>
    </row>
    <row r="20" spans="1:12" ht="21.95" customHeight="1" x14ac:dyDescent="0.25">
      <c r="A20" s="52">
        <v>14</v>
      </c>
      <c r="B20" s="53" t="s">
        <v>58</v>
      </c>
      <c r="C20" s="54">
        <f>IF(SUM('2 ступень'!BP25,'3 ступень'!AC24)&gt;0,SUM('2 ступень'!BP25,'3 ступень'!AC24),0)</f>
        <v>9</v>
      </c>
      <c r="D20" s="55">
        <f>IF(SUM('2 ступень'!BQ25,'3 ступень'!AD24)&gt;0,SUM('2 ступень'!BQ25,'3 ступень'!AD24),0)</f>
        <v>4</v>
      </c>
      <c r="E20" s="56">
        <f>IF(SUM('2 ступень'!BR25,'3 ступень'!AE24)&gt;0,SUM('2 ступень'!BR25,'3 ступень'!AE24),0)</f>
        <v>32</v>
      </c>
      <c r="F20" s="57">
        <f>IF(SUM('2 ступень'!BS25,'3 ступень'!AF24)&gt;0,SUM('2 ступень'!BS25,'3 ступень'!AF24),"")</f>
        <v>9</v>
      </c>
      <c r="G20" s="55">
        <f>IF(SUM('2 ступень'!BT25,'3 ступень'!AG24)&gt;0,SUM('2 ступень'!BT25,'3 ступень'!AG24),"")</f>
        <v>9</v>
      </c>
      <c r="H20" s="55" t="str">
        <f>IF(SUM('2 ступень'!BU25,'3 ступень'!AH24)&gt;0,SUM('2 ступень'!BU25,'3 ступень'!AH24),"")</f>
        <v/>
      </c>
      <c r="I20" s="55" t="str">
        <f>IF(SUM('2 ступень'!BV25,'3 ступень'!AI24)&gt;0,SUM('2 ступень'!BV25,'3 ступень'!AI24),"")</f>
        <v/>
      </c>
      <c r="J20" s="58">
        <f t="shared" ref="J20:J21" si="15">IF(G20&lt;&gt;"",E20/G20,"")</f>
        <v>3.5555555555555554</v>
      </c>
      <c r="K20" s="59">
        <f t="shared" ref="K20:K21" si="16">IF(G20&lt;&gt;"",C20/G20,"")</f>
        <v>1</v>
      </c>
      <c r="L20" s="60">
        <f t="shared" ref="L20:L21" si="17">IF(G20&lt;&gt;"",D20/G20,"")</f>
        <v>0.44444444444444442</v>
      </c>
    </row>
    <row r="21" spans="1:12" ht="21.95" customHeight="1" x14ac:dyDescent="0.25">
      <c r="A21" s="52">
        <v>15</v>
      </c>
      <c r="B21" s="53" t="s">
        <v>27</v>
      </c>
      <c r="C21" s="54">
        <f>IF(SUM('1 ступень'!BC14,'2 ступень'!BP26)&gt;0,SUM('1 ступень'!BC14,'2 ступень'!BP26),0)</f>
        <v>17</v>
      </c>
      <c r="D21" s="55">
        <f>IF(SUM('1 ступень'!BD14,'2 ступень'!BQ26)&gt;0,SUM('1 ступень'!BD14,'2 ступень'!BQ26),0)</f>
        <v>17</v>
      </c>
      <c r="E21" s="56">
        <f>IF(SUM('1 ступень'!BE14,'2 ступень'!BR26)&gt;0,SUM('1 ступень'!BE14,'2 ступень'!BR26),0)</f>
        <v>85</v>
      </c>
      <c r="F21" s="57">
        <f>IF(SUM('1 ступень'!BF14,'2 ступень'!BS26)&gt;0,SUM('1 ступень'!BF14,'2 ступень'!BS26),"")</f>
        <v>17</v>
      </c>
      <c r="G21" s="55">
        <f>IF(SUM('1 ступень'!BG14,'2 ступень'!BT26)&gt;0,SUM('1 ступень'!BG14,'2 ступень'!BT26),"")</f>
        <v>17</v>
      </c>
      <c r="H21" s="55" t="str">
        <f>IF(SUM('1 ступень'!BH14,'2 ступень'!BU26)&gt;0,SUM('1 ступень'!BH14,'2 ступень'!BU26),"")</f>
        <v/>
      </c>
      <c r="I21" s="55" t="str">
        <f>IF(SUM('1 ступень'!BI14,'2 ступень'!BV26)&gt;0,SUM('1 ступень'!BI14,'2 ступень'!BV26),"")</f>
        <v/>
      </c>
      <c r="J21" s="58">
        <f t="shared" si="15"/>
        <v>5</v>
      </c>
      <c r="K21" s="59">
        <f t="shared" si="16"/>
        <v>1</v>
      </c>
      <c r="L21" s="60">
        <f t="shared" si="17"/>
        <v>1</v>
      </c>
    </row>
    <row r="22" spans="1:12" ht="21.95" customHeight="1" x14ac:dyDescent="0.25">
      <c r="A22" s="52">
        <v>16</v>
      </c>
      <c r="B22" s="53" t="s">
        <v>28</v>
      </c>
      <c r="C22" s="54">
        <f>IF(SUM('1 ступень'!BC15,'2 ступень'!BP27)&gt;0,SUM('1 ступень'!BC15,'2 ступень'!BP27),0)</f>
        <v>17</v>
      </c>
      <c r="D22" s="55">
        <f>IF(SUM('1 ступень'!BD15,'2 ступень'!BQ27)&gt;0,SUM('1 ступень'!BD15,'2 ступень'!BQ27),0)</f>
        <v>13</v>
      </c>
      <c r="E22" s="56">
        <f>IF(SUM('1 ступень'!BE15,'2 ступень'!BR27)&gt;0,SUM('1 ступень'!BE15,'2 ступень'!BR27),0)</f>
        <v>69</v>
      </c>
      <c r="F22" s="57">
        <f>IF(SUM('1 ступень'!BF15,'2 ступень'!BS27)&gt;0,SUM('1 ступень'!BF15,'2 ступень'!BS27),"")</f>
        <v>17</v>
      </c>
      <c r="G22" s="55">
        <f>IF(SUM('1 ступень'!BG15,'2 ступень'!BT27)&gt;0,SUM('1 ступень'!BG15,'2 ступень'!BT27),"")</f>
        <v>17</v>
      </c>
      <c r="H22" s="55" t="str">
        <f>IF(SUM('1 ступень'!BH15,'2 ступень'!BU27)&gt;0,SUM('1 ступень'!BH15,'2 ступень'!BU27),"")</f>
        <v/>
      </c>
      <c r="I22" s="55" t="str">
        <f>IF(SUM('1 ступень'!BI15,'2 ступень'!BV27)&gt;0,SUM('1 ступень'!BI15,'2 ступень'!BV27),"")</f>
        <v/>
      </c>
      <c r="J22" s="58">
        <f t="shared" ref="J22:J26" si="18">IF(G22&lt;&gt;"",E22/G22,"")</f>
        <v>4.0588235294117645</v>
      </c>
      <c r="K22" s="59">
        <f t="shared" ref="K22:K26" si="19">IF(G22&lt;&gt;"",C22/G22,"")</f>
        <v>1</v>
      </c>
      <c r="L22" s="60">
        <f t="shared" ref="L22:L26" si="20">IF(G22&lt;&gt;"",D22/G22,"")</f>
        <v>0.76470588235294112</v>
      </c>
    </row>
    <row r="23" spans="1:12" ht="21.95" customHeight="1" x14ac:dyDescent="0.25">
      <c r="A23" s="52">
        <v>17</v>
      </c>
      <c r="B23" s="53" t="s">
        <v>75</v>
      </c>
      <c r="C23" s="54">
        <f>IF(SUM('2 ступень'!BP29,'3 ступень'!AC25)&gt;0,SUM('2 ступень'!BP29,'3 ступень'!AC25),0)</f>
        <v>0</v>
      </c>
      <c r="D23" s="55">
        <f>IF(SUM('2 ступень'!BQ29,'3 ступень'!AD25)&gt;0,SUM('2 ступень'!BQ29,'3 ступень'!AD25),0)</f>
        <v>0</v>
      </c>
      <c r="E23" s="56">
        <f>IF(SUM('2 ступень'!BR29,'3 ступень'!AE25)&gt;0,SUM('2 ступень'!BR29,'3 ступень'!AE25),0)</f>
        <v>0</v>
      </c>
      <c r="F23" s="57" t="str">
        <f>IF(SUM('2 ступень'!BS29,'3 ступень'!AF25)&gt;0,SUM('2 ступень'!BS29,'3 ступень'!AF25),"")</f>
        <v/>
      </c>
      <c r="G23" s="55" t="str">
        <f>IF(SUM('2 ступень'!BT29,'3 ступень'!AG25)&gt;0,SUM('2 ступень'!BT29,'3 ступень'!AG25),"")</f>
        <v/>
      </c>
      <c r="H23" s="55" t="str">
        <f>IF(SUM('2 ступень'!BU29,'3 ступень'!AH25)&gt;0,SUM('2 ступень'!BU29,'3 ступень'!AH25),"")</f>
        <v/>
      </c>
      <c r="I23" s="55" t="str">
        <f>IF(SUM('2 ступень'!BV29,'3 ступень'!AI25)&gt;0,SUM('2 ступень'!BV29,'3 ступень'!AI25),"")</f>
        <v/>
      </c>
      <c r="J23" s="58" t="str">
        <f t="shared" si="18"/>
        <v/>
      </c>
      <c r="K23" s="59" t="str">
        <f t="shared" si="19"/>
        <v/>
      </c>
      <c r="L23" s="60" t="str">
        <f t="shared" si="20"/>
        <v/>
      </c>
    </row>
    <row r="24" spans="1:12" ht="21.95" customHeight="1" x14ac:dyDescent="0.25">
      <c r="A24" s="52">
        <v>18</v>
      </c>
      <c r="B24" s="53" t="s">
        <v>29</v>
      </c>
      <c r="C24" s="54">
        <f>IF(SUM('1 ступень'!BC16,'2 ступень'!BP30,'3 ступень'!AC26)&gt;0,SUM('1 ступень'!BC16,'2 ступень'!BP30,'3 ступень'!AC26),0)</f>
        <v>19</v>
      </c>
      <c r="D24" s="55">
        <f>IF(SUM('1 ступень'!BD16,'2 ступень'!BQ30,'3 ступень'!AD26)&gt;0,SUM('1 ступень'!BD16,'2 ступень'!BQ30,'3 ступень'!AD26),0)</f>
        <v>19</v>
      </c>
      <c r="E24" s="56">
        <f>IF(SUM('1 ступень'!BE16,'2 ступень'!BR30,'3 ступень'!AE26)&gt;0,SUM('1 ступень'!BE16,'2 ступень'!BR30,'3 ступень'!AE26),0)</f>
        <v>93</v>
      </c>
      <c r="F24" s="57">
        <f>IF(SUM('1 ступень'!BF16,'2 ступень'!BS30,'3 ступень'!AF26)&gt;0,SUM('1 ступень'!BF16,'2 ступень'!BS30,'3 ступень'!AF26),"")</f>
        <v>19</v>
      </c>
      <c r="G24" s="55">
        <f>IF(SUM('1 ступень'!BG16,'2 ступень'!BT30,'3 ступень'!AG26)&gt;0,SUM('1 ступень'!BG16,'2 ступень'!BT30,'3 ступень'!AG26),"")</f>
        <v>19</v>
      </c>
      <c r="H24" s="55" t="str">
        <f>IF(SUM('1 ступень'!BH16,'2 ступень'!BU30,'3 ступень'!AH26)&gt;0,SUM('1 ступень'!BH16,'2 ступень'!BU30,'3 ступень'!AH26),"")</f>
        <v/>
      </c>
      <c r="I24" s="55" t="str">
        <f>IF(SUM('1 ступень'!BI16,'2 ступень'!BV30,'3 ступень'!AI26)&gt;0,SUM('1 ступень'!BI16,'2 ступень'!BV30,'3 ступень'!AI26),"")</f>
        <v/>
      </c>
      <c r="J24" s="58">
        <f t="shared" si="18"/>
        <v>4.8947368421052628</v>
      </c>
      <c r="K24" s="59">
        <f t="shared" si="19"/>
        <v>1</v>
      </c>
      <c r="L24" s="60">
        <f t="shared" si="20"/>
        <v>1</v>
      </c>
    </row>
    <row r="25" spans="1:12" ht="21.95" customHeight="1" x14ac:dyDescent="0.25">
      <c r="A25" s="52">
        <v>19</v>
      </c>
      <c r="B25" s="53" t="s">
        <v>30</v>
      </c>
      <c r="C25" s="54">
        <f>IF(SUM('1 ступень'!BC17,'2 ступень'!BP31,'3 ступень'!AC27)&gt;0,SUM('1 ступень'!BC17,'2 ступень'!BP31,'3 ступень'!AC27),0)</f>
        <v>17</v>
      </c>
      <c r="D25" s="55">
        <f>IF(SUM('1 ступень'!BD17,'2 ступень'!BQ31,'3 ступень'!AD27)&gt;0,SUM('1 ступень'!BD17,'2 ступень'!BQ31,'3 ступень'!AD27),0)</f>
        <v>14</v>
      </c>
      <c r="E25" s="56">
        <f>IF(SUM('1 ступень'!BE17,'2 ступень'!BR31,'3 ступень'!AE27)&gt;0,SUM('1 ступень'!BE17,'2 ступень'!BR31,'3 ступень'!AE27),0)</f>
        <v>72</v>
      </c>
      <c r="F25" s="57">
        <f>IF(SUM('1 ступень'!BF17,'2 ступень'!BS31,'3 ступень'!AF27)&gt;0,SUM('1 ступень'!BF17,'2 ступень'!BS31,'3 ступень'!AF27),"")</f>
        <v>17</v>
      </c>
      <c r="G25" s="55">
        <f>IF(SUM('1 ступень'!BG17,'2 ступень'!BT31,'3 ступень'!AG27)&gt;0,SUM('1 ступень'!BG17,'2 ступень'!BT31,'3 ступень'!AG27),"")</f>
        <v>17</v>
      </c>
      <c r="H25" s="55" t="str">
        <f>IF(SUM('1 ступень'!BH17,'2 ступень'!BU31,'3 ступень'!AH27)&gt;0,SUM('1 ступень'!BH17,'2 ступень'!BU31,'3 ступень'!AH27),"")</f>
        <v/>
      </c>
      <c r="I25" s="55" t="str">
        <f>IF(SUM('1 ступень'!BI17,'2 ступень'!BV31,'3 ступень'!AI27)&gt;0,SUM('1 ступень'!BI17,'2 ступень'!BV31,'3 ступень'!AI27),"")</f>
        <v/>
      </c>
      <c r="J25" s="58">
        <f t="shared" si="18"/>
        <v>4.2352941176470589</v>
      </c>
      <c r="K25" s="59">
        <f t="shared" si="19"/>
        <v>1</v>
      </c>
      <c r="L25" s="60">
        <f t="shared" si="20"/>
        <v>0.82352941176470584</v>
      </c>
    </row>
    <row r="26" spans="1:12" ht="21.95" customHeight="1" thickBot="1" x14ac:dyDescent="0.3">
      <c r="A26" s="61">
        <v>20</v>
      </c>
      <c r="B26" s="62" t="s">
        <v>61</v>
      </c>
      <c r="C26" s="63">
        <f>IF(SUM('2 ступень'!BP32,'3 ступень'!AC28)&gt;0,SUM('2 ступень'!BP32,'3 ступень'!AC28),0)</f>
        <v>2</v>
      </c>
      <c r="D26" s="64">
        <f>IF(SUM('2 ступень'!BQ32,'3 ступень'!AD28)&gt;0,SUM('2 ступень'!BQ32,'3 ступень'!AD28),0)</f>
        <v>2</v>
      </c>
      <c r="E26" s="65">
        <f>IF(SUM('2 ступень'!BR32,'3 ступень'!AE28)&gt;0,SUM('2 ступень'!BR32,'3 ступень'!AE28),0)</f>
        <v>9</v>
      </c>
      <c r="F26" s="66">
        <f>IF(SUM('2 ступень'!BS32,'3 ступень'!AF28)&gt;0,SUM('2 ступень'!BS32,'3 ступень'!AF28),"")</f>
        <v>2</v>
      </c>
      <c r="G26" s="64">
        <f>IF(SUM('2 ступень'!BT32,'3 ступень'!AG28)&gt;0,SUM('2 ступень'!BT32,'3 ступень'!AG28),"")</f>
        <v>2</v>
      </c>
      <c r="H26" s="64" t="str">
        <f>IF(SUM('2 ступень'!BU32,'3 ступень'!AH28)&gt;0,SUM('2 ступень'!BU32,'3 ступень'!AH28),"")</f>
        <v/>
      </c>
      <c r="I26" s="64" t="str">
        <f>IF(SUM('2 ступень'!BV32,'3 ступень'!AI28)&gt;0,SUM('2 ступень'!BV32,'3 ступень'!AI28),"")</f>
        <v/>
      </c>
      <c r="J26" s="67">
        <f t="shared" si="18"/>
        <v>4.5</v>
      </c>
      <c r="K26" s="68">
        <f t="shared" si="19"/>
        <v>1</v>
      </c>
      <c r="L26" s="69">
        <f t="shared" si="20"/>
        <v>1</v>
      </c>
    </row>
    <row r="27" spans="1:12" ht="21.95" customHeight="1" thickTop="1" x14ac:dyDescent="0.25">
      <c r="A27" s="43">
        <v>1</v>
      </c>
      <c r="B27" s="44" t="s">
        <v>31</v>
      </c>
      <c r="C27" s="45">
        <f>IF(SUM('1 ступень'!BC18,'2 ступень'!BP34)&gt;0,SUM('1 ступень'!BC18,'2 ступень'!BP34),0)</f>
        <v>0</v>
      </c>
      <c r="D27" s="46">
        <f>IF(SUM('1 ступень'!BD18,'2 ступень'!BQ34)&gt;0,SUM('1 ступень'!BD18,'2 ступень'!BQ34),0)</f>
        <v>0</v>
      </c>
      <c r="E27" s="47">
        <f>IF(SUM('1 ступень'!BE18,'2 ступень'!BR34)&gt;0,SUM('1 ступень'!BE18,'2 ступень'!BR34),0)</f>
        <v>0</v>
      </c>
      <c r="F27" s="48" t="str">
        <f>IF(SUM('1 ступень'!BF18,'2 ступень'!BS34)&gt;0,SUM('1 ступень'!BF18,'2 ступень'!BS34),"")</f>
        <v/>
      </c>
      <c r="G27" s="46" t="str">
        <f>IF(SUM('1 ступень'!BG18,'2 ступень'!BT34)&gt;0,SUM('1 ступень'!BG18,'2 ступень'!BT34),"")</f>
        <v/>
      </c>
      <c r="H27" s="46" t="str">
        <f>IF(SUM('1 ступень'!BH18,'2 ступень'!BU34)&gt;0,SUM('1 ступень'!BH18,'2 ступень'!BU34),"")</f>
        <v/>
      </c>
      <c r="I27" s="46" t="str">
        <f>IF(SUM('1 ступень'!BI18,'2 ступень'!BV34)&gt;0,SUM('1 ступень'!BI18,'2 ступень'!BV34),"")</f>
        <v/>
      </c>
      <c r="J27" s="70" t="str">
        <f t="shared" ref="J27:J29" si="21">IF(G27&lt;&gt;"",E27/G27,"")</f>
        <v/>
      </c>
      <c r="K27" s="71" t="str">
        <f t="shared" ref="K27:K29" si="22">IF(G27&lt;&gt;"",C27/G27,"")</f>
        <v/>
      </c>
      <c r="L27" s="72" t="str">
        <f t="shared" ref="L27:L29" si="23">IF(G27&lt;&gt;"",D27/G27,"")</f>
        <v/>
      </c>
    </row>
    <row r="28" spans="1:12" ht="21.95" customHeight="1" x14ac:dyDescent="0.25">
      <c r="A28" s="52">
        <v>2</v>
      </c>
      <c r="B28" s="53" t="s">
        <v>64</v>
      </c>
      <c r="C28" s="54">
        <f>IF(SUM('2 ступень'!BP36,'3 ступень'!AC30)&gt;0,SUM('2 ступень'!BP36,'3 ступень'!AC30),0)</f>
        <v>0</v>
      </c>
      <c r="D28" s="55">
        <f>IF(SUM('2 ступень'!BQ36,'3 ступень'!AD30)&gt;0,SUM('2 ступень'!BQ36,'3 ступень'!AD30),0)</f>
        <v>0</v>
      </c>
      <c r="E28" s="56">
        <f>IF(SUM('2 ступень'!BR36,'3 ступень'!AE30)&gt;0,SUM('2 ступень'!BR36,'3 ступень'!AE30),0)</f>
        <v>0</v>
      </c>
      <c r="F28" s="57" t="str">
        <f>IF(SUM('2 ступень'!BS36,'3 ступень'!AF30)&gt;0,SUM('2 ступень'!BS36,'3 ступень'!AF30),"")</f>
        <v/>
      </c>
      <c r="G28" s="55" t="str">
        <f>IF(SUM('2 ступень'!BT36,'3 ступень'!AG30)&gt;0,SUM('2 ступень'!BT36,'3 ступень'!AG30),"")</f>
        <v/>
      </c>
      <c r="H28" s="55" t="str">
        <f>IF(SUM('2 ступень'!BU36,'3 ступень'!AH30)&gt;0,SUM('2 ступень'!BU36,'3 ступень'!AH30),"")</f>
        <v/>
      </c>
      <c r="I28" s="55" t="str">
        <f>IF(SUM('2 ступень'!BV36,'3 ступень'!AI30)&gt;0,SUM('2 ступень'!BV36,'3 ступень'!AI30),"")</f>
        <v/>
      </c>
      <c r="J28" s="58" t="str">
        <f t="shared" si="21"/>
        <v/>
      </c>
      <c r="K28" s="59" t="str">
        <f t="shared" si="22"/>
        <v/>
      </c>
      <c r="L28" s="60" t="str">
        <f t="shared" si="23"/>
        <v/>
      </c>
    </row>
    <row r="29" spans="1:12" s="40" customFormat="1" ht="21.95" customHeight="1" thickBot="1" x14ac:dyDescent="0.3">
      <c r="A29" s="73">
        <v>3</v>
      </c>
      <c r="B29" s="74" t="s">
        <v>65</v>
      </c>
      <c r="C29" s="75">
        <f>IF(SUM('2 ступень'!BP37,'3 ступень'!AC31)&gt;0,SUM('2 ступень'!BP37,'3 ступень'!AC31),0)</f>
        <v>0</v>
      </c>
      <c r="D29" s="76">
        <f>IF(SUM('2 ступень'!BQ37,'3 ступень'!AD31)&gt;0,SUM('2 ступень'!BQ37,'3 ступень'!AD31),0)</f>
        <v>0</v>
      </c>
      <c r="E29" s="77">
        <f>IF(SUM('2 ступень'!BR37,'3 ступень'!AE31)&gt;0,SUM('2 ступень'!BR37,'3 ступень'!AE31),0)</f>
        <v>0</v>
      </c>
      <c r="F29" s="75" t="str">
        <f>IF(SUM('2 ступень'!BS37,'3 ступень'!AF31)&gt;0,SUM('2 ступень'!BS37,'3 ступень'!AF31),"")</f>
        <v/>
      </c>
      <c r="G29" s="76" t="str">
        <f>IF(SUM('2 ступень'!BT37,'3 ступень'!AG31)&gt;0,SUM('2 ступень'!BT37,'3 ступень'!AG31),"")</f>
        <v/>
      </c>
      <c r="H29" s="76" t="str">
        <f>IF(SUM('2 ступень'!BU37,'3 ступень'!AH31)&gt;0,SUM('2 ступень'!BU37,'3 ступень'!AH31),"")</f>
        <v/>
      </c>
      <c r="I29" s="76" t="str">
        <f>IF(SUM('2 ступень'!BV37,'3 ступень'!AI31)&gt;0,SUM('2 ступень'!BV37,'3 ступень'!AI31),"")</f>
        <v/>
      </c>
      <c r="J29" s="67" t="str">
        <f t="shared" si="21"/>
        <v/>
      </c>
      <c r="K29" s="68" t="str">
        <f t="shared" si="22"/>
        <v/>
      </c>
      <c r="L29" s="69" t="str">
        <f t="shared" si="23"/>
        <v/>
      </c>
    </row>
    <row r="30" spans="1:12" ht="21.95" customHeight="1" thickTop="1" thickBot="1" x14ac:dyDescent="0.3">
      <c r="A30" s="450" t="s">
        <v>77</v>
      </c>
      <c r="B30" s="451"/>
      <c r="C30" s="78">
        <f>SUM(C7:C29)</f>
        <v>210</v>
      </c>
      <c r="D30" s="79">
        <f>SUM(D7:D29)</f>
        <v>142</v>
      </c>
      <c r="E30" s="79">
        <f>SUM(E7:E29)</f>
        <v>850</v>
      </c>
      <c r="F30" s="305">
        <f>IF(SUM(F7:F29)&gt;0,SUM(F7:F29),"")</f>
        <v>210</v>
      </c>
      <c r="G30" s="305">
        <f>IF(SUM(G7:G29)&gt;0,SUM(G7:G29),"")</f>
        <v>210</v>
      </c>
      <c r="H30" s="305" t="str">
        <f>IF(SUM(H7:H29)&gt;0,SUM(H7:H29),"")</f>
        <v/>
      </c>
      <c r="I30" s="305" t="str">
        <f>IF(SUM(I7:I29)&gt;0,SUM(I7:I29),"")</f>
        <v/>
      </c>
      <c r="J30" s="306">
        <f>IF(G30&lt;&gt;"",E30/G30,"")</f>
        <v>4.0476190476190474</v>
      </c>
      <c r="K30" s="307">
        <f>IF(G30&lt;&gt;"",C30/G30,"")</f>
        <v>1</v>
      </c>
      <c r="L30" s="308">
        <f>IF(G30&lt;&gt;"",D30/G30,"")</f>
        <v>0.67619047619047623</v>
      </c>
    </row>
    <row r="31" spans="1:12" s="441" customFormat="1" ht="21.75" customHeight="1" thickTop="1" thickBot="1" x14ac:dyDescent="0.3">
      <c r="A31" s="438" t="s">
        <v>80</v>
      </c>
      <c r="B31" s="439"/>
      <c r="C31" s="309"/>
      <c r="D31" s="309"/>
      <c r="E31" s="309"/>
      <c r="F31" s="440">
        <f>IF(SUM('1 ступень'!N1:O2,'2 ступень'!N1:O2,'3 ступень'!N1:O2)&gt;0,SUM('1 ступень'!N1:O2,'2 ступень'!N1:O2,'3 ступень'!N1:O2),"")</f>
        <v>8</v>
      </c>
    </row>
    <row r="32" spans="1:12" ht="15.75" hidden="1" thickTop="1" x14ac:dyDescent="0.25"/>
    <row r="33" hidden="1" x14ac:dyDescent="0.25"/>
  </sheetData>
  <sheetProtection algorithmName="SHA-512" hashValue="atp2GJ8bBkys46D2qMu0eTkXeo1hnhhG75Vm50vKLbTxMLn+nYAAafL3uqSfCjg9WaSIU2d6L4X/x2/uBfMWXQ==" saltValue="bsDdcSHfoCbgYvV7COg8Pg==" spinCount="100000" sheet="1" objects="1" scenarios="1"/>
  <mergeCells count="14">
    <mergeCell ref="A31:B31"/>
    <mergeCell ref="F31:XFD31"/>
    <mergeCell ref="A1:L1"/>
    <mergeCell ref="C4:L4"/>
    <mergeCell ref="C5:I5"/>
    <mergeCell ref="A30:B30"/>
    <mergeCell ref="A4:A6"/>
    <mergeCell ref="B4:B6"/>
    <mergeCell ref="K5:L5"/>
    <mergeCell ref="J5:J6"/>
    <mergeCell ref="A2:B2"/>
    <mergeCell ref="A3:B3"/>
    <mergeCell ref="F2:L2"/>
    <mergeCell ref="F3:L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Описание</vt:lpstr>
      <vt:lpstr>1 ступень</vt:lpstr>
      <vt:lpstr>2 ступень</vt:lpstr>
      <vt:lpstr>3 ступень</vt:lpstr>
      <vt:lpstr>В целом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user</cp:lastModifiedBy>
  <cp:lastPrinted>2019-05-24T11:46:10Z</cp:lastPrinted>
  <dcterms:created xsi:type="dcterms:W3CDTF">2019-05-16T05:45:56Z</dcterms:created>
  <dcterms:modified xsi:type="dcterms:W3CDTF">2024-10-03T08:50:36Z</dcterms:modified>
</cp:coreProperties>
</file>